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<sst xmlns="http://schemas.openxmlformats.org/spreadsheetml/2006/main" count="221" uniqueCount="111">
  <si>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</si>
  <si>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</si>
  <si>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</si>
  <si>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</si>
  <si>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</si>
  <si>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</si>
  <si>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</si>
  <si>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</si>
  <si>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</si>
  <si>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</si>
  <si>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</si>
  <si>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</si>
  <si>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</si>
  <si>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</si>
  <si>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</si>
  <si>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</si>
  <si>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</si>
  <si>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</si>
  <si>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</si>
  <si>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</si>
  <si>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</si>
  <si>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</si>
  <si>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</si>
  <si>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</si>
  <si>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</si>
  <si>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</si>
  <si>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</si>
  <si>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</si>
  <si>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</si>
  <si>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</si>
  <si>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</si>
  <si>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</si>
  <si>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</si>
  <si>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</si>
  <si>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</si>
  <si>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</si>
  <si>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</si>
  <si>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</si>
  <si>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</si>
  <si>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</si>
  <si>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</si>
  <si>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</si>
  <si>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</si>
  <si>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</si>
  <si>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</si>
  <si>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</si>
  <si>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</si>
  <si>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</si>
  <si>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</si>
  <si>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</si>
  <si>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</si>
  <si>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</si>
  <si>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</si>
  <si>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</si>
  <si>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</si>
  <si>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</si>
  <si>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</si>
  <si>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</si>
  <si>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</si>
  <si>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</si>
  <si>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</si>
  <si>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</si>
  <si>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</si>
  <si>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</si>
  <si>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</si>
  <si>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</si>
  <si>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</si>
  <si>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</si>
  <si>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</si>
  <si>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</si>
  <si>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</si>
  <si>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</si>
  <si>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</si>
  <si>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</si>
  <si>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</si>
  <si>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</si>
  <si>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</si>
  <si>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</si>
  <si>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</si>
  <si>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</si>
  <si>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</si>
  <si>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</si>
  <si>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</si>
  <si>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</si>
  <si>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</si>
  <si>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</si>
  <si>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</si>
  <si>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</si>
  <si>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</si>
  <si>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</si>
  <si>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</si>
  <si>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</si>
  <si>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</si>
  <si>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</si>
  <si>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</si>
  <si>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</si>
  <si>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浜中町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</si>
  <si>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</si>
  <si>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</si>
  <si>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</si>
  <si>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</si>
  <si>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</si>
  <si>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</si>
  <si>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</si>
  <si>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</si>
  <si>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</si>
  <si>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</si>
  <si>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</si>
  <si>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本地区は収納率・水洗化率の向上を進めているが、慢性的な財源不足となっており、地方債発行の制御を図ることや経常経費の圧縮により経営の健全性・効率化に努める必要があると判断する。</t>
    <rPh sb="5" eb="7">
      <t>シュウノウ</t>
    </rPh>
    <rPh sb="7" eb="8">
      <t>リツ</t>
    </rPh>
    <rPh sb="9" eb="12">
      <t>スイセンカ</t>
    </rPh>
    <rPh sb="12" eb="13">
      <t>リツ</t>
    </rPh>
    <rPh sb="14" eb="16">
      <t>コウジョウ</t>
    </rPh>
    <rPh sb="17" eb="18">
      <t>スス</t>
    </rPh>
    <rPh sb="24" eb="27">
      <t>マンセイテキ</t>
    </rPh>
    <rPh sb="28" eb="30">
      <t>ザイゲン</t>
    </rPh>
    <rPh sb="30" eb="32">
      <t>ブソク</t>
    </rPh>
    <rPh sb="39" eb="42">
      <t>チホウサイ</t>
    </rPh>
    <phoneticPr fontId="4"/>
  </si>
  <si>
    <t>　「収益的収支比率」をみると、水洗化率の向上、使用料等収入の収納努力はしているものの、単年度の収支は慢性的な赤字となっている。据置期間を経過した地方債元金償還が随時開始しており、人件費等経常経費に係る一般会計繰入金も増加傾向にある。また、処理場の稼働より16年が経過していることから、平成27年度より機械設備等更新のため長寿命化工事に着手している。維持管理費の削減や将来を見据えた「汚水処理原価」の低減を図る施策を実施しているが、係る経費の圧縮（地方債発行の制御）が課題となっている。経年使用に伴う管渠清掃等の新たな維持管理作業も始まっているが、「経費回収率」は類似団体平均値より高い状況である。「施設利用率」が類似団体平均値よりも高水準なのは、一次産業である漁業が本町の基幹産業であり、日中の水道使用も多いことが要因と判断するが、毎年の水揚げ状況により収納率も変動することから「経費回収率」と密接に関係するものであり、本地区の特徴である。</t>
    <rPh sb="15" eb="18">
      <t>スイセンカ</t>
    </rPh>
    <rPh sb="18" eb="19">
      <t>リツ</t>
    </rPh>
    <rPh sb="20" eb="22">
      <t>コウジョウ</t>
    </rPh>
    <rPh sb="23" eb="26">
      <t>シヨウリョウ</t>
    </rPh>
    <rPh sb="26" eb="27">
      <t>トウ</t>
    </rPh>
    <rPh sb="27" eb="29">
      <t>シュウニュウ</t>
    </rPh>
    <rPh sb="30" eb="32">
      <t>シュウノウ</t>
    </rPh>
    <rPh sb="32" eb="34">
      <t>ドリョク</t>
    </rPh>
    <rPh sb="43" eb="46">
      <t>タンネンド</t>
    </rPh>
    <rPh sb="47" eb="49">
      <t>シュウシ</t>
    </rPh>
    <rPh sb="50" eb="53">
      <t>マンセイテキ</t>
    </rPh>
    <rPh sb="54" eb="56">
      <t>アカジ</t>
    </rPh>
    <rPh sb="290" eb="291">
      <t>タカ</t>
    </rPh>
    <phoneticPr fontId="4"/>
  </si>
  <si>
    <t>　現在、管渠改善率は0％である。本地区の管渠敷設は古いものでも約20年経過している状況で、近年中の老朽化対策は予定されていないが、今後対策が必要となる。現在の収支と経費を鑑みると管渠改善に係るコストは大きな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</si>
</sst>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205632"/>
        <c:axId val="42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47205632"/>
        <c:axId val="4281408"/>
      </c:lineChart>
      <c:dateAx>
        <c:axId val="147205632"/>
        <c:scaling>
          <c:orientation val="minMax"/>
        </c:scaling>
        <c:delete val="1"/>
        <c:axPos val="b"/>
        <c:numFmt formatCode="ge" sourceLinked="1"/>
        <c:majorTickMark val="none"/>
        <c:minorTickMark val="none"/>
        <c:tickLblPos val="none"/>
        <c:crossAx val="4281408"/>
        <c:crosses val="autoZero"/>
        <c:auto val="1"/>
        <c:lblOffset val="100"/>
        <c:baseTimeUnit val="years"/>
      </c:dateAx>
      <c:valAx>
        <c:axId val="42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49.93</c:v>
                </c:pt>
                <c:pt idx="1">
                  <c:v>53.2</c:v>
                </c:pt>
                <c:pt idx="2">
                  <c:v>59.67</c:v>
                </c:pt>
                <c:pt idx="3">
                  <c:v>64.900000000000006</c:v>
                </c:pt>
                <c:pt idx="4">
                  <c:v>61.96</c:v>
                </c:pt>
              </c:numCache>
            </c:numRef>
          </c:val>
        </c:ser>
        <c:dLbls>
          <c:showLegendKey val="0"/>
          <c:showVal val="0"/>
          <c:showCatName val="0"/>
          <c:showSerName val="0"/>
          <c:showPercent val="0"/>
          <c:showBubbleSize val="0"/>
        </c:dLbls>
        <c:gapWidth val="150"/>
        <c:axId val="171619840"/>
        <c:axId val="1714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71619840"/>
        <c:axId val="171488320"/>
      </c:lineChart>
      <c:dateAx>
        <c:axId val="171619840"/>
        <c:scaling>
          <c:orientation val="minMax"/>
        </c:scaling>
        <c:delete val="1"/>
        <c:axPos val="b"/>
        <c:numFmt formatCode="ge" sourceLinked="1"/>
        <c:majorTickMark val="none"/>
        <c:minorTickMark val="none"/>
        <c:tickLblPos val="none"/>
        <c:crossAx val="171488320"/>
        <c:crosses val="autoZero"/>
        <c:auto val="1"/>
        <c:lblOffset val="100"/>
        <c:baseTimeUnit val="years"/>
      </c:dateAx>
      <c:valAx>
        <c:axId val="171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71.569999999999993</c:v>
                </c:pt>
                <c:pt idx="1">
                  <c:v>73.72</c:v>
                </c:pt>
                <c:pt idx="2">
                  <c:v>79.900000000000006</c:v>
                </c:pt>
                <c:pt idx="3">
                  <c:v>78.19</c:v>
                </c:pt>
                <c:pt idx="4">
                  <c:v>81.61</c:v>
                </c:pt>
              </c:numCache>
            </c:numRef>
          </c:val>
        </c:ser>
        <c:dLbls>
          <c:showLegendKey val="0"/>
          <c:showVal val="0"/>
          <c:showCatName val="0"/>
          <c:showSerName val="0"/>
          <c:showPercent val="0"/>
          <c:showBubbleSize val="0"/>
        </c:dLbls>
        <c:gapWidth val="150"/>
        <c:axId val="171352064"/>
        <c:axId val="171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71352064"/>
        <c:axId val="171490048"/>
      </c:lineChart>
      <c:dateAx>
        <c:axId val="171352064"/>
        <c:scaling>
          <c:orientation val="minMax"/>
        </c:scaling>
        <c:delete val="1"/>
        <c:axPos val="b"/>
        <c:numFmt formatCode="ge" sourceLinked="1"/>
        <c:majorTickMark val="none"/>
        <c:minorTickMark val="none"/>
        <c:tickLblPos val="none"/>
        <c:crossAx val="171490048"/>
        <c:crosses val="autoZero"/>
        <c:auto val="1"/>
        <c:lblOffset val="100"/>
        <c:baseTimeUnit val="years"/>
      </c:dateAx>
      <c:valAx>
        <c:axId val="171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43.06</c:v>
                </c:pt>
                <c:pt idx="1">
                  <c:v>42.66</c:v>
                </c:pt>
                <c:pt idx="2">
                  <c:v>42.87</c:v>
                </c:pt>
                <c:pt idx="3">
                  <c:v>43.28</c:v>
                </c:pt>
                <c:pt idx="4">
                  <c:v>42.48</c:v>
                </c:pt>
              </c:numCache>
            </c:numRef>
          </c:val>
        </c:ser>
        <c:dLbls>
          <c:showLegendKey val="0"/>
          <c:showVal val="0"/>
          <c:showCatName val="0"/>
          <c:showSerName val="0"/>
          <c:showPercent val="0"/>
          <c:showBubbleSize val="0"/>
        </c:dLbls>
        <c:gapWidth val="150"/>
        <c:axId val="168080896"/>
        <c:axId val="42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0896"/>
        <c:axId val="42204480"/>
      </c:lineChart>
      <c:dateAx>
        <c:axId val="168080896"/>
        <c:scaling>
          <c:orientation val="minMax"/>
        </c:scaling>
        <c:delete val="1"/>
        <c:axPos val="b"/>
        <c:numFmt formatCode="ge" sourceLinked="1"/>
        <c:majorTickMark val="none"/>
        <c:minorTickMark val="none"/>
        <c:tickLblPos val="none"/>
        <c:crossAx val="42204480"/>
        <c:crosses val="autoZero"/>
        <c:auto val="1"/>
        <c:lblOffset val="100"/>
        <c:baseTimeUnit val="years"/>
      </c:dateAx>
      <c:valAx>
        <c:axId val="42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82944"/>
        <c:axId val="1678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2944"/>
        <c:axId val="167896192"/>
      </c:lineChart>
      <c:dateAx>
        <c:axId val="168082944"/>
        <c:scaling>
          <c:orientation val="minMax"/>
        </c:scaling>
        <c:delete val="1"/>
        <c:axPos val="b"/>
        <c:numFmt formatCode="ge" sourceLinked="1"/>
        <c:majorTickMark val="none"/>
        <c:minorTickMark val="none"/>
        <c:tickLblPos val="none"/>
        <c:crossAx val="167896192"/>
        <c:crosses val="autoZero"/>
        <c:auto val="1"/>
        <c:lblOffset val="100"/>
        <c:baseTimeUnit val="years"/>
      </c:dateAx>
      <c:valAx>
        <c:axId val="1678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09696"/>
        <c:axId val="1678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09696"/>
        <c:axId val="167897920"/>
      </c:lineChart>
      <c:dateAx>
        <c:axId val="169309696"/>
        <c:scaling>
          <c:orientation val="minMax"/>
        </c:scaling>
        <c:delete val="1"/>
        <c:axPos val="b"/>
        <c:numFmt formatCode="ge" sourceLinked="1"/>
        <c:majorTickMark val="none"/>
        <c:minorTickMark val="none"/>
        <c:tickLblPos val="none"/>
        <c:crossAx val="167897920"/>
        <c:crosses val="autoZero"/>
        <c:auto val="1"/>
        <c:lblOffset val="100"/>
        <c:baseTimeUnit val="years"/>
      </c:dateAx>
      <c:valAx>
        <c:axId val="1678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11232"/>
        <c:axId val="1678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11232"/>
        <c:axId val="167899648"/>
      </c:lineChart>
      <c:dateAx>
        <c:axId val="169311232"/>
        <c:scaling>
          <c:orientation val="minMax"/>
        </c:scaling>
        <c:delete val="1"/>
        <c:axPos val="b"/>
        <c:numFmt formatCode="ge" sourceLinked="1"/>
        <c:majorTickMark val="none"/>
        <c:minorTickMark val="none"/>
        <c:tickLblPos val="none"/>
        <c:crossAx val="167899648"/>
        <c:crosses val="autoZero"/>
        <c:auto val="1"/>
        <c:lblOffset val="100"/>
        <c:baseTimeUnit val="years"/>
      </c:dateAx>
      <c:valAx>
        <c:axId val="1678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11744"/>
        <c:axId val="1679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11744"/>
        <c:axId val="167901376"/>
      </c:lineChart>
      <c:dateAx>
        <c:axId val="169311744"/>
        <c:scaling>
          <c:orientation val="minMax"/>
        </c:scaling>
        <c:delete val="1"/>
        <c:axPos val="b"/>
        <c:numFmt formatCode="ge" sourceLinked="1"/>
        <c:majorTickMark val="none"/>
        <c:minorTickMark val="none"/>
        <c:tickLblPos val="none"/>
        <c:crossAx val="167901376"/>
        <c:crosses val="autoZero"/>
        <c:auto val="1"/>
        <c:lblOffset val="100"/>
        <c:baseTimeUnit val="years"/>
      </c:dateAx>
      <c:valAx>
        <c:axId val="167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2515.4299999999998</c:v>
                </c:pt>
                <c:pt idx="1">
                  <c:v>3453.1</c:v>
                </c:pt>
                <c:pt idx="2">
                  <c:v>2359.1</c:v>
                </c:pt>
                <c:pt idx="3">
                  <c:v>1965.92</c:v>
                </c:pt>
                <c:pt idx="4">
                  <c:v>2154.1799999999998</c:v>
                </c:pt>
              </c:numCache>
            </c:numRef>
          </c:val>
        </c:ser>
        <c:dLbls>
          <c:showLegendKey val="0"/>
          <c:showVal val="0"/>
          <c:showCatName val="0"/>
          <c:showSerName val="0"/>
          <c:showPercent val="0"/>
          <c:showBubbleSize val="0"/>
        </c:dLbls>
        <c:gapWidth val="150"/>
        <c:axId val="171521536"/>
        <c:axId val="171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71521536"/>
        <c:axId val="171483136"/>
      </c:lineChart>
      <c:dateAx>
        <c:axId val="171521536"/>
        <c:scaling>
          <c:orientation val="minMax"/>
        </c:scaling>
        <c:delete val="1"/>
        <c:axPos val="b"/>
        <c:numFmt formatCode="ge" sourceLinked="1"/>
        <c:majorTickMark val="none"/>
        <c:minorTickMark val="none"/>
        <c:tickLblPos val="none"/>
        <c:crossAx val="171483136"/>
        <c:crosses val="autoZero"/>
        <c:auto val="1"/>
        <c:lblOffset val="100"/>
        <c:baseTimeUnit val="years"/>
      </c:dateAx>
      <c:valAx>
        <c:axId val="171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52.17</c:v>
                </c:pt>
                <c:pt idx="1">
                  <c:v>61.04</c:v>
                </c:pt>
                <c:pt idx="2">
                  <c:v>95.04</c:v>
                </c:pt>
                <c:pt idx="3">
                  <c:v>114.58</c:v>
                </c:pt>
                <c:pt idx="4">
                  <c:v>93.93</c:v>
                </c:pt>
              </c:numCache>
            </c:numRef>
          </c:val>
        </c:ser>
        <c:dLbls>
          <c:showLegendKey val="0"/>
          <c:showVal val="0"/>
          <c:showCatName val="0"/>
          <c:showSerName val="0"/>
          <c:showPercent val="0"/>
          <c:showBubbleSize val="0"/>
        </c:dLbls>
        <c:gapWidth val="150"/>
        <c:axId val="171523584"/>
        <c:axId val="1714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71523584"/>
        <c:axId val="171484864"/>
      </c:lineChart>
      <c:dateAx>
        <c:axId val="171523584"/>
        <c:scaling>
          <c:orientation val="minMax"/>
        </c:scaling>
        <c:delete val="1"/>
        <c:axPos val="b"/>
        <c:numFmt formatCode="ge" sourceLinked="1"/>
        <c:majorTickMark val="none"/>
        <c:minorTickMark val="none"/>
        <c:tickLblPos val="none"/>
        <c:crossAx val="171484864"/>
        <c:crosses val="autoZero"/>
        <c:auto val="1"/>
        <c:lblOffset val="100"/>
        <c:baseTimeUnit val="years"/>
      </c:dateAx>
      <c:valAx>
        <c:axId val="1714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376.96</c:v>
                </c:pt>
                <c:pt idx="1">
                  <c:v>325.60000000000002</c:v>
                </c:pt>
                <c:pt idx="2">
                  <c:v>238.08</c:v>
                </c:pt>
                <c:pt idx="3">
                  <c:v>202.94</c:v>
                </c:pt>
                <c:pt idx="4">
                  <c:v>217.68</c:v>
                </c:pt>
              </c:numCache>
            </c:numRef>
          </c:val>
        </c:ser>
        <c:dLbls>
          <c:showLegendKey val="0"/>
          <c:showVal val="0"/>
          <c:showCatName val="0"/>
          <c:showSerName val="0"/>
          <c:showPercent val="0"/>
          <c:showBubbleSize val="0"/>
        </c:dLbls>
        <c:gapWidth val="150"/>
        <c:axId val="132330496"/>
        <c:axId val="171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32330496"/>
        <c:axId val="171486592"/>
      </c:lineChart>
      <c:dateAx>
        <c:axId val="132330496"/>
        <c:scaling>
          <c:orientation val="minMax"/>
        </c:scaling>
        <c:delete val="1"/>
        <c:axPos val="b"/>
        <c:numFmt formatCode="ge" sourceLinked="1"/>
        <c:majorTickMark val="none"/>
        <c:minorTickMark val="none"/>
        <c:tickLblPos val="none"/>
        <c:crossAx val="171486592"/>
        <c:crosses val="autoZero"/>
        <c:auto val="1"/>
        <c:lblOffset val="100"/>
        <c:baseTimeUnit val="years"/>
      </c:dateAx>
      <c:valAx>
        <c:axId val="171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浜中町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6194</v>
      </c>
      <c r="AM8" s="47"/>
      <c r="AN8" s="47"/>
      <c r="AO8" s="47"/>
      <c r="AP8" s="47"/>
      <c r="AQ8" s="47"/>
      <c r="AR8" s="47"/>
      <c r="AS8" s="47"/>
      <c r="AT8" s="43">
        <f>データ!S6</f>
        <v>423.63</v>
      </c>
      <c r="AU8" s="43"/>
      <c r="AV8" s="43"/>
      <c r="AW8" s="43"/>
      <c r="AX8" s="43"/>
      <c r="AY8" s="43"/>
      <c r="AZ8" s="43"/>
      <c r="BA8" s="43"/>
      <c r="BB8" s="43">
        <f>データ!T6</f>
        <v>14.62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45.41</v>
      </c>
      <c r="Q10" s="43"/>
      <c r="R10" s="43"/>
      <c r="S10" s="43"/>
      <c r="T10" s="43"/>
      <c r="U10" s="43"/>
      <c r="V10" s="43"/>
      <c r="W10" s="43">
        <f>データ!P6</f>
        <v>53.39</v>
      </c>
      <c r="X10" s="43"/>
      <c r="Y10" s="43"/>
      <c r="Z10" s="43"/>
      <c r="AA10" s="43"/>
      <c r="AB10" s="43"/>
      <c r="AC10" s="43"/>
      <c r="AD10" s="47">
        <f>データ!Q6</f>
        <v>3840</v>
      </c>
      <c r="AE10" s="47"/>
      <c r="AF10" s="47"/>
      <c r="AG10" s="47"/>
      <c r="AH10" s="47"/>
      <c r="AI10" s="47"/>
      <c r="AJ10" s="47"/>
      <c r="AK10" s="2"/>
      <c r="AL10" s="47">
        <f>データ!U6</f>
        <v>2779</v>
      </c>
      <c r="AM10" s="47"/>
      <c r="AN10" s="47"/>
      <c r="AO10" s="47"/>
      <c r="AP10" s="47"/>
      <c r="AQ10" s="47"/>
      <c r="AR10" s="47"/>
      <c r="AS10" s="47"/>
      <c r="AT10" s="43">
        <f>データ!V6</f>
        <v>2.11</v>
      </c>
      <c r="AU10" s="43"/>
      <c r="AV10" s="43"/>
      <c r="AW10" s="43"/>
      <c r="AX10" s="43"/>
      <c r="AY10" s="43"/>
      <c r="AZ10" s="43"/>
      <c r="BA10" s="43"/>
      <c r="BB10" s="43">
        <f>データ!W6</f>
        <v>1317.06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16632</v>
      </c>
      <c r="D6" s="31">
        <f t="shared" si="3"/>
        <v>47</v>
      </c>
      <c r="E6" s="31">
        <f t="shared" si="3"/>
        <v>17</v>
      </c>
      <c r="F6" s="31">
        <f t="shared" si="3"/>
        <v>4</v>
      </c>
      <c r="G6" s="31">
        <f t="shared" si="3"/>
        <v>0</v>
      </c>
      <c r="H6" s="31" t="str">
        <f t="shared" si="3"/>
        <v>北海道　浜中町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45.41</v>
      </c>
      <c r="P6" s="32">
        <f t="shared" si="3"/>
        <v>53.39</v>
      </c>
      <c r="Q6" s="32">
        <f t="shared" si="3"/>
        <v>3840</v>
      </c>
      <c r="R6" s="32">
        <f t="shared" si="3"/>
        <v>6194</v>
      </c>
      <c r="S6" s="32">
        <f t="shared" si="3"/>
        <v>423.63</v>
      </c>
      <c r="T6" s="32">
        <f t="shared" si="3"/>
        <v>14.62</v>
      </c>
      <c r="U6" s="32">
        <f t="shared" si="3"/>
        <v>2779</v>
      </c>
      <c r="V6" s="32">
        <f t="shared" si="3"/>
        <v>2.11</v>
      </c>
      <c r="W6" s="32">
        <f t="shared" si="3"/>
        <v>1317.06</v>
      </c>
      <c r="X6" s="33">
        <f>IF(X7="",NA(),X7)</f>
        <v>43.06</v>
      </c>
      <c r="Y6" s="33">
        <f t="shared" ref="Y6:AG6" si="4">IF(Y7="",NA(),Y7)</f>
        <v>42.66</v>
      </c>
      <c r="Z6" s="33">
        <f t="shared" si="4"/>
        <v>42.87</v>
      </c>
      <c r="AA6" s="33">
        <f t="shared" si="4"/>
        <v>43.28</v>
      </c>
      <c r="AB6" s="33">
        <f t="shared" si="4"/>
        <v>42.48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2515.4299999999998</v>
      </c>
      <c r="BF6" s="33">
        <f t="shared" ref="BF6:BN6" si="7">IF(BF7="",NA(),BF7)</f>
        <v>3453.1</v>
      </c>
      <c r="BG6" s="33">
        <f t="shared" si="7"/>
        <v>2359.1</v>
      </c>
      <c r="BH6" s="33">
        <f t="shared" si="7"/>
        <v>1965.92</v>
      </c>
      <c r="BI6" s="33">
        <f t="shared" si="7"/>
        <v>2154.1799999999998</v>
      </c>
      <c r="BJ6" s="33">
        <f t="shared" si="7"/>
        <v>1835.56</v>
      </c>
      <c r="BK6" s="33">
        <f t="shared" si="7"/>
        <v>1716.82</v>
      </c>
      <c r="BL6" s="33">
        <f t="shared" si="7"/>
        <v>1554.05</v>
      </c>
      <c r="BM6" s="33">
        <f t="shared" si="7"/>
        <v>1436</v>
      </c>
      <c r="BN6" s="33">
        <f t="shared" si="7"/>
        <v>1434.89</v>
      </c>
      <c r="BO6" s="32" t="str">
        <f>IF(BO7="","",IF(BO7="-","【-】","【"&amp;SUBSTITUTE(TEXT(BO7,"#,##0.00"),"-","△")&amp;"】"))</f>
        <v>【1,457.06】</v>
      </c>
      <c r="BP6" s="33">
        <f>IF(BP7="",NA(),BP7)</f>
        <v>52.17</v>
      </c>
      <c r="BQ6" s="33">
        <f t="shared" ref="BQ6:BY6" si="8">IF(BQ7="",NA(),BQ7)</f>
        <v>61.04</v>
      </c>
      <c r="BR6" s="33">
        <f t="shared" si="8"/>
        <v>95.04</v>
      </c>
      <c r="BS6" s="33">
        <f t="shared" si="8"/>
        <v>114.58</v>
      </c>
      <c r="BT6" s="33">
        <f t="shared" si="8"/>
        <v>93.93</v>
      </c>
      <c r="BU6" s="33">
        <f t="shared" si="8"/>
        <v>52.89</v>
      </c>
      <c r="BV6" s="33">
        <f t="shared" si="8"/>
        <v>51.73</v>
      </c>
      <c r="BW6" s="33">
        <f t="shared" si="8"/>
        <v>53.01</v>
      </c>
      <c r="BX6" s="33">
        <f t="shared" si="8"/>
        <v>66.56</v>
      </c>
      <c r="BY6" s="33">
        <f t="shared" si="8"/>
        <v>66.22</v>
      </c>
      <c r="BZ6" s="32" t="str">
        <f>IF(BZ7="","",IF(BZ7="-","【-】","【"&amp;SUBSTITUTE(TEXT(BZ7,"#,##0.00"),"-","△")&amp;"】"))</f>
        <v>【64.73】</v>
      </c>
      <c r="CA6" s="33">
        <f>IF(CA7="",NA(),CA7)</f>
        <v>376.96</v>
      </c>
      <c r="CB6" s="33">
        <f t="shared" ref="CB6:CJ6" si="9">IF(CB7="",NA(),CB7)</f>
        <v>325.60000000000002</v>
      </c>
      <c r="CC6" s="33">
        <f t="shared" si="9"/>
        <v>238.08</v>
      </c>
      <c r="CD6" s="33">
        <f t="shared" si="9"/>
        <v>202.94</v>
      </c>
      <c r="CE6" s="33">
        <f t="shared" si="9"/>
        <v>217.68</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49.93</v>
      </c>
      <c r="CM6" s="33">
        <f t="shared" ref="CM6:CU6" si="10">IF(CM7="",NA(),CM7)</f>
        <v>53.2</v>
      </c>
      <c r="CN6" s="33">
        <f t="shared" si="10"/>
        <v>59.67</v>
      </c>
      <c r="CO6" s="33">
        <f t="shared" si="10"/>
        <v>64.900000000000006</v>
      </c>
      <c r="CP6" s="33">
        <f t="shared" si="10"/>
        <v>61.96</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71.569999999999993</v>
      </c>
      <c r="CX6" s="33">
        <f t="shared" ref="CX6:DF6" si="11">IF(CX7="",NA(),CX7)</f>
        <v>73.72</v>
      </c>
      <c r="CY6" s="33">
        <f t="shared" si="11"/>
        <v>79.900000000000006</v>
      </c>
      <c r="CZ6" s="33">
        <f t="shared" si="11"/>
        <v>78.19</v>
      </c>
      <c r="DA6" s="33">
        <f t="shared" si="11"/>
        <v>81.61</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16632</v>
      </c>
      <c r="D7" s="35">
        <v>47</v>
      </c>
      <c r="E7" s="35">
        <v>17</v>
      </c>
      <c r="F7" s="35">
        <v>4</v>
      </c>
      <c r="G7" s="35">
        <v>0</v>
      </c>
      <c r="H7" s="35" t="s">
        <v>96</v>
      </c>
      <c r="I7" s="35" t="s">
        <v>97</v>
      </c>
      <c r="J7" s="35" t="s">
        <v>98</v>
      </c>
      <c r="K7" s="35" t="s">
        <v>99</v>
      </c>
      <c r="L7" s="35" t="s">
        <v>100</v>
      </c>
      <c r="M7" s="36" t="s">
        <v>101</v>
      </c>
      <c r="N7" s="36" t="s">
        <v>102</v>
      </c>
      <c r="O7" s="36">
        <v>45.41</v>
      </c>
      <c r="P7" s="36">
        <v>53.39</v>
      </c>
      <c r="Q7" s="36">
        <v>3840</v>
      </c>
      <c r="R7" s="36">
        <v>6194</v>
      </c>
      <c r="S7" s="36">
        <v>423.63</v>
      </c>
      <c r="T7" s="36">
        <v>14.62</v>
      </c>
      <c r="U7" s="36">
        <v>2779</v>
      </c>
      <c r="V7" s="36">
        <v>2.11</v>
      </c>
      <c r="W7" s="36">
        <v>1317.06</v>
      </c>
      <c r="X7" s="36">
        <v>43.06</v>
      </c>
      <c r="Y7" s="36">
        <v>42.66</v>
      </c>
      <c r="Z7" s="36">
        <v>42.87</v>
      </c>
      <c r="AA7" s="36">
        <v>43.28</v>
      </c>
      <c r="AB7" s="36">
        <v>42.48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2515.4299999999998</v>
      </c>
      <c r="BF7" s="36">
        <v>3453.1</v>
      </c>
      <c r="BG7" s="36">
        <v>2359.1</v>
      </c>
      <c r="BH7" s="36">
        <v>1965.92</v>
      </c>
      <c r="BI7" s="36">
        <v>2154.1799999999998</v>
      </c>
      <c r="BJ7" s="36">
        <v>1835.56</v>
      </c>
      <c r="BK7" s="36">
        <v>1716.82</v>
      </c>
      <c r="BL7" s="36">
        <v>1554.05</v>
      </c>
      <c r="BM7" s="36">
        <v>1436</v>
      </c>
      <c r="BN7" s="36">
        <v>1434.89</v>
      </c>
      <c r="BO7" s="36">
        <v>1457.06</v>
      </c>
      <c r="BP7" s="36">
        <v>52.17</v>
      </c>
      <c r="BQ7" s="36">
        <v>61.04</v>
      </c>
      <c r="BR7" s="36">
        <v>95.04</v>
      </c>
      <c r="BS7" s="36">
        <v>114.58</v>
      </c>
      <c r="BT7" s="36">
        <v>93.93</v>
      </c>
      <c r="BU7" s="36">
        <v>52.89</v>
      </c>
      <c r="BV7" s="36">
        <v>51.73</v>
      </c>
      <c r="BW7" s="36">
        <v>53.01</v>
      </c>
      <c r="BX7" s="36">
        <v>66.56</v>
      </c>
      <c r="BY7" s="36">
        <v>66.22</v>
      </c>
      <c r="BZ7" s="36">
        <v>64.73</v>
      </c>
      <c r="CA7" s="36">
        <v>376.96</v>
      </c>
      <c r="CB7" s="36">
        <v>325.60000000000002</v>
      </c>
      <c r="CC7" s="36">
        <v>238.08</v>
      </c>
      <c r="CD7" s="36">
        <v>202.94</v>
      </c>
      <c r="CE7" s="36">
        <v>217.68</v>
      </c>
      <c r="CF7" s="36">
        <v>300.52</v>
      </c>
      <c r="CG7" s="36">
        <v>310.47000000000003</v>
      </c>
      <c r="CH7" s="36">
        <v>299.39</v>
      </c>
      <c r="CI7" s="36">
        <v>244.29</v>
      </c>
      <c r="CJ7" s="36">
        <v>246.72</v>
      </c>
      <c r="CK7" s="36">
        <v>250.25</v>
      </c>
      <c r="CL7" s="36">
        <v>49.93</v>
      </c>
      <c r="CM7" s="36">
        <v>53.2</v>
      </c>
      <c r="CN7" s="36">
        <v>59.67</v>
      </c>
      <c r="CO7" s="36">
        <v>64.900000000000006</v>
      </c>
      <c r="CP7" s="36">
        <v>61.96</v>
      </c>
      <c r="CQ7" s="36">
        <v>36.799999999999997</v>
      </c>
      <c r="CR7" s="36">
        <v>36.67</v>
      </c>
      <c r="CS7" s="36">
        <v>36.200000000000003</v>
      </c>
      <c r="CT7" s="36">
        <v>43.58</v>
      </c>
      <c r="CU7" s="36">
        <v>41.35</v>
      </c>
      <c r="CV7" s="36">
        <v>40.31</v>
      </c>
      <c r="CW7" s="36">
        <v>71.569999999999993</v>
      </c>
      <c r="CX7" s="36">
        <v>73.72</v>
      </c>
      <c r="CY7" s="36">
        <v>79.900000000000006</v>
      </c>
      <c r="CZ7" s="36">
        <v>78.19</v>
      </c>
      <c r="DA7" s="36">
        <v>81.61</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中山　和生</cp:lastModifiedBy>
  <dcterms:created xsi:type="dcterms:W3CDTF">2017-02-08T02:58:01Z</dcterms:created>
  <dcterms:modified xsi:type="dcterms:W3CDTF">2017-03-07T05:31:23Z</dcterms:modified>
</cp:coreProperties>
</file>