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<sst xmlns="http://schemas.openxmlformats.org/spreadsheetml/2006/main" count="221" uniqueCount="111">
  <si>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</si>
  <si>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</si>
  <si>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</si>
  <si>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</si>
  <si>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</si>
  <si>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</si>
  <si>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</si>
  <si>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</si>
  <si>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</si>
  <si>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</si>
  <si>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</si>
  <si>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</si>
  <si>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</si>
  <si>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</si>
  <si>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</si>
  <si>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</si>
  <si>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</si>
  <si>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</si>
  <si>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</si>
  <si>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</si>
  <si>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</si>
  <si>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</si>
  <si>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</si>
  <si>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</si>
  <si>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</si>
  <si>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</si>
  <si>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</si>
  <si>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</si>
  <si>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</si>
  <si>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</si>
  <si>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</si>
  <si>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</si>
  <si>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</si>
  <si>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</si>
  <si>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</si>
  <si>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</si>
  <si>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</si>
  <si>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</si>
  <si>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</si>
  <si>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</si>
  <si>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</si>
  <si>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</si>
  <si>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</si>
  <si>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</si>
  <si>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</si>
  <si>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</si>
  <si>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</si>
  <si>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</si>
  <si>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</si>
  <si>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</si>
  <si>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</si>
  <si>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</si>
  <si>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</si>
  <si>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</si>
  <si>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</si>
  <si>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</si>
  <si>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</si>
  <si>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</si>
  <si>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</si>
  <si>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</si>
  <si>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</si>
  <si>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</si>
  <si>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</si>
  <si>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</si>
  <si>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</si>
  <si>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</si>
  <si>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</si>
  <si>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</si>
  <si>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</si>
  <si>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</si>
  <si>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</si>
  <si>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</si>
  <si>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</si>
  <si>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</si>
  <si>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</si>
  <si>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</si>
  <si>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</si>
  <si>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</si>
  <si>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</si>
  <si>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</si>
  <si>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</si>
  <si>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</si>
  <si>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</si>
  <si>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</si>
  <si>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</si>
  <si>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</si>
  <si>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</si>
  <si>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</si>
  <si>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</si>
  <si>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</si>
  <si>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</si>
  <si>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</si>
  <si>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</si>
  <si>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</si>
  <si>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</si>
  <si>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</si>
  <si>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浜中町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</si>
  <si>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</si>
  <si>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</si>
  <si>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</si>
  <si>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</si>
  <si>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</si>
  <si>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</si>
  <si>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</si>
  <si>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</si>
  <si>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</si>
  <si>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</si>
  <si>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</si>
  <si>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処理区域の水洗化率の向上、使用料等収入の収納努力により「収益的収支比率」は緩やかに上昇傾向にある。しかし、据置期間を経過した地方債元金償還が随時開始しており、人件費等経常経費に係る一般会計繰入金も増加傾向にある。また、処理場の稼働より１１年が経過しており、今後、施設の機能診断等に経費が係ることから、引き続き維持管理費の削減や「汚水処理原価」の低減を図らなければならない。経年使用に伴う管渠清掃等も始まっており「経費回収率」は類似団体平均値を若干上回るものの低い状況である。</t>
    <rPh sb="1" eb="2">
      <t>トウ</t>
    </rPh>
    <rPh sb="2" eb="4">
      <t>ショリ</t>
    </rPh>
    <rPh sb="4" eb="6">
      <t>クイキ</t>
    </rPh>
    <rPh sb="7" eb="10">
      <t>スイセンカ</t>
    </rPh>
    <rPh sb="10" eb="11">
      <t>リツ</t>
    </rPh>
    <rPh sb="12" eb="14">
      <t>コウジョウ</t>
    </rPh>
    <rPh sb="15" eb="18">
      <t>シヨウリョウ</t>
    </rPh>
    <rPh sb="18" eb="19">
      <t>トウ</t>
    </rPh>
    <rPh sb="19" eb="21">
      <t>シュウニュウ</t>
    </rPh>
    <rPh sb="22" eb="24">
      <t>シュウノウ</t>
    </rPh>
    <rPh sb="24" eb="26">
      <t>ドリョク</t>
    </rPh>
    <rPh sb="30" eb="33">
      <t>シュウエキテキ</t>
    </rPh>
    <rPh sb="33" eb="35">
      <t>シュウシ</t>
    </rPh>
    <rPh sb="35" eb="37">
      <t>ヒリツ</t>
    </rPh>
    <rPh sb="39" eb="40">
      <t>ユル</t>
    </rPh>
    <rPh sb="43" eb="45">
      <t>ジョウショウ</t>
    </rPh>
    <rPh sb="45" eb="47">
      <t>ケイコウ</t>
    </rPh>
    <rPh sb="55" eb="57">
      <t>スエオキ</t>
    </rPh>
    <rPh sb="57" eb="59">
      <t>キカン</t>
    </rPh>
    <rPh sb="60" eb="62">
      <t>ケイカ</t>
    </rPh>
    <rPh sb="64" eb="67">
      <t>チホウサイ</t>
    </rPh>
    <rPh sb="67" eb="69">
      <t>ガンキン</t>
    </rPh>
    <rPh sb="69" eb="71">
      <t>ショウカン</t>
    </rPh>
    <rPh sb="72" eb="74">
      <t>ズイジ</t>
    </rPh>
    <rPh sb="74" eb="76">
      <t>カイシ</t>
    </rPh>
    <rPh sb="81" eb="84">
      <t>ジンケンヒ</t>
    </rPh>
    <rPh sb="84" eb="85">
      <t>トウ</t>
    </rPh>
    <rPh sb="85" eb="87">
      <t>ケイジョウ</t>
    </rPh>
    <rPh sb="87" eb="89">
      <t>ケイヒ</t>
    </rPh>
    <rPh sb="90" eb="91">
      <t>カカ</t>
    </rPh>
    <rPh sb="92" eb="94">
      <t>イッパン</t>
    </rPh>
    <rPh sb="94" eb="96">
      <t>カイケイ</t>
    </rPh>
    <rPh sb="96" eb="98">
      <t>クリイレ</t>
    </rPh>
    <rPh sb="98" eb="99">
      <t>キン</t>
    </rPh>
    <rPh sb="100" eb="102">
      <t>ゾウカ</t>
    </rPh>
    <rPh sb="102" eb="104">
      <t>ケイコウ</t>
    </rPh>
    <rPh sb="111" eb="114">
      <t>ショリジョウ</t>
    </rPh>
    <rPh sb="115" eb="117">
      <t>カドウ</t>
    </rPh>
    <rPh sb="121" eb="122">
      <t>ネン</t>
    </rPh>
    <rPh sb="123" eb="125">
      <t>ケイカ</t>
    </rPh>
    <rPh sb="130" eb="132">
      <t>コンゴ</t>
    </rPh>
    <rPh sb="133" eb="135">
      <t>シセツ</t>
    </rPh>
    <rPh sb="136" eb="138">
      <t>キノウ</t>
    </rPh>
    <rPh sb="138" eb="140">
      <t>シンダン</t>
    </rPh>
    <rPh sb="140" eb="141">
      <t>トウ</t>
    </rPh>
    <rPh sb="142" eb="144">
      <t>ケイヒ</t>
    </rPh>
    <rPh sb="145" eb="146">
      <t>カカ</t>
    </rPh>
    <rPh sb="152" eb="153">
      <t>ヒ</t>
    </rPh>
    <rPh sb="154" eb="155">
      <t>ツヅ</t>
    </rPh>
    <rPh sb="156" eb="158">
      <t>イジ</t>
    </rPh>
    <rPh sb="158" eb="160">
      <t>カンリ</t>
    </rPh>
    <rPh sb="160" eb="161">
      <t>ヒ</t>
    </rPh>
    <rPh sb="162" eb="164">
      <t>サクゲン</t>
    </rPh>
    <rPh sb="166" eb="168">
      <t>オスイ</t>
    </rPh>
    <rPh sb="168" eb="170">
      <t>ショリ</t>
    </rPh>
    <rPh sb="170" eb="172">
      <t>ゲンカ</t>
    </rPh>
    <rPh sb="174" eb="176">
      <t>テイゲン</t>
    </rPh>
    <rPh sb="177" eb="178">
      <t>ハカ</t>
    </rPh>
    <rPh sb="188" eb="190">
      <t>ケイネン</t>
    </rPh>
    <rPh sb="190" eb="192">
      <t>シヨウ</t>
    </rPh>
    <rPh sb="193" eb="194">
      <t>トモナ</t>
    </rPh>
    <rPh sb="195" eb="197">
      <t>カンキョ</t>
    </rPh>
    <rPh sb="197" eb="199">
      <t>セイソウ</t>
    </rPh>
    <rPh sb="199" eb="200">
      <t>トウ</t>
    </rPh>
    <rPh sb="201" eb="202">
      <t>ハジ</t>
    </rPh>
    <rPh sb="208" eb="210">
      <t>ケイヒ</t>
    </rPh>
    <rPh sb="210" eb="212">
      <t>カイシュウ</t>
    </rPh>
    <rPh sb="212" eb="213">
      <t>リツ</t>
    </rPh>
    <rPh sb="215" eb="217">
      <t>ルイジ</t>
    </rPh>
    <rPh sb="217" eb="219">
      <t>ダンタイ</t>
    </rPh>
    <rPh sb="219" eb="221">
      <t>ヘイキン</t>
    </rPh>
    <rPh sb="221" eb="222">
      <t>アタイ</t>
    </rPh>
    <rPh sb="223" eb="225">
      <t>ジャッカン</t>
    </rPh>
    <rPh sb="225" eb="227">
      <t>ウワマワ</t>
    </rPh>
    <rPh sb="231" eb="232">
      <t>ヒク</t>
    </rPh>
    <rPh sb="233" eb="235">
      <t>ジョウキョウ</t>
    </rPh>
    <phoneticPr fontId="4"/>
  </si>
  <si>
    <t>　本地区は特に「経費回収率」が低いことから、今後も更なる収納努力・普及率の向上が必要である。また、高齢世帯や低所得者世帯に対する水洗化普及は喫緊の課題である。併せて、地方債発行の制御を図ることや経常経費の圧縮により経営の健全性・効率化に努める必要があると判断する。</t>
    <phoneticPr fontId="4"/>
  </si>
  <si>
    <t>　現在、管渠改善率は０％である。本地区の管渠敷設は古いものでも約１０年経過している状況で、近年中の老朽化対策は予定されていないが、今後対策が必要となる。現在の収支と経費を鑑みると管渠改善に係るコストは大きな課題である。</t>
    <rPh sb="31" eb="32">
      <t>ヤク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</si>
</sst>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522624"/>
        <c:axId val="1223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22522624"/>
        <c:axId val="122379008"/>
      </c:lineChart>
      <c:dateAx>
        <c:axId val="122522624"/>
        <c:scaling>
          <c:orientation val="minMax"/>
        </c:scaling>
        <c:delete val="1"/>
        <c:axPos val="b"/>
        <c:numFmt formatCode="ge" sourceLinked="1"/>
        <c:majorTickMark val="none"/>
        <c:minorTickMark val="none"/>
        <c:tickLblPos val="none"/>
        <c:crossAx val="122379008"/>
        <c:crosses val="autoZero"/>
        <c:auto val="1"/>
        <c:lblOffset val="100"/>
        <c:baseTimeUnit val="years"/>
      </c:dateAx>
      <c:valAx>
        <c:axId val="1223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43.18</c:v>
                </c:pt>
                <c:pt idx="1">
                  <c:v>43.86</c:v>
                </c:pt>
                <c:pt idx="2">
                  <c:v>48.64</c:v>
                </c:pt>
                <c:pt idx="3">
                  <c:v>49.32</c:v>
                </c:pt>
                <c:pt idx="4">
                  <c:v>47.27</c:v>
                </c:pt>
              </c:numCache>
            </c:numRef>
          </c:val>
        </c:ser>
        <c:dLbls>
          <c:showLegendKey val="0"/>
          <c:showVal val="0"/>
          <c:showCatName val="0"/>
          <c:showSerName val="0"/>
          <c:showPercent val="0"/>
          <c:showBubbleSize val="0"/>
        </c:dLbls>
        <c:gapWidth val="150"/>
        <c:axId val="174046208"/>
        <c:axId val="16731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74046208"/>
        <c:axId val="167311552"/>
      </c:lineChart>
      <c:dateAx>
        <c:axId val="174046208"/>
        <c:scaling>
          <c:orientation val="minMax"/>
        </c:scaling>
        <c:delete val="1"/>
        <c:axPos val="b"/>
        <c:numFmt formatCode="ge" sourceLinked="1"/>
        <c:majorTickMark val="none"/>
        <c:minorTickMark val="none"/>
        <c:tickLblPos val="none"/>
        <c:crossAx val="167311552"/>
        <c:crosses val="autoZero"/>
        <c:auto val="1"/>
        <c:lblOffset val="100"/>
        <c:baseTimeUnit val="years"/>
      </c:dateAx>
      <c:valAx>
        <c:axId val="1673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c:v>
                </c:pt>
                <c:pt idx="1">
                  <c:v>81.209999999999994</c:v>
                </c:pt>
                <c:pt idx="2">
                  <c:v>84.34</c:v>
                </c:pt>
                <c:pt idx="3">
                  <c:v>87.78</c:v>
                </c:pt>
                <c:pt idx="4">
                  <c:v>88.02</c:v>
                </c:pt>
              </c:numCache>
            </c:numRef>
          </c:val>
        </c:ser>
        <c:dLbls>
          <c:showLegendKey val="0"/>
          <c:showVal val="0"/>
          <c:showCatName val="0"/>
          <c:showSerName val="0"/>
          <c:showPercent val="0"/>
          <c:showBubbleSize val="0"/>
        </c:dLbls>
        <c:gapWidth val="150"/>
        <c:axId val="174046720"/>
        <c:axId val="1741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74046720"/>
        <c:axId val="174161920"/>
      </c:lineChart>
      <c:dateAx>
        <c:axId val="174046720"/>
        <c:scaling>
          <c:orientation val="minMax"/>
        </c:scaling>
        <c:delete val="1"/>
        <c:axPos val="b"/>
        <c:numFmt formatCode="ge" sourceLinked="1"/>
        <c:majorTickMark val="none"/>
        <c:minorTickMark val="none"/>
        <c:tickLblPos val="none"/>
        <c:crossAx val="174161920"/>
        <c:crosses val="autoZero"/>
        <c:auto val="1"/>
        <c:lblOffset val="100"/>
        <c:baseTimeUnit val="years"/>
      </c:dateAx>
      <c:valAx>
        <c:axId val="1741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27.2</c:v>
                </c:pt>
                <c:pt idx="1">
                  <c:v>28.72</c:v>
                </c:pt>
                <c:pt idx="2">
                  <c:v>29.28</c:v>
                </c:pt>
                <c:pt idx="3">
                  <c:v>29.77</c:v>
                </c:pt>
                <c:pt idx="4">
                  <c:v>34.46</c:v>
                </c:pt>
              </c:numCache>
            </c:numRef>
          </c:val>
        </c:ser>
        <c:dLbls>
          <c:showLegendKey val="0"/>
          <c:showVal val="0"/>
          <c:showCatName val="0"/>
          <c:showSerName val="0"/>
          <c:showPercent val="0"/>
          <c:showBubbleSize val="0"/>
        </c:dLbls>
        <c:gapWidth val="150"/>
        <c:axId val="41516544"/>
        <c:axId val="690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516544"/>
        <c:axId val="69018176"/>
      </c:lineChart>
      <c:dateAx>
        <c:axId val="41516544"/>
        <c:scaling>
          <c:orientation val="minMax"/>
        </c:scaling>
        <c:delete val="1"/>
        <c:axPos val="b"/>
        <c:numFmt formatCode="ge" sourceLinked="1"/>
        <c:majorTickMark val="none"/>
        <c:minorTickMark val="none"/>
        <c:tickLblPos val="none"/>
        <c:crossAx val="69018176"/>
        <c:crosses val="autoZero"/>
        <c:auto val="1"/>
        <c:lblOffset val="100"/>
        <c:baseTimeUnit val="years"/>
      </c:dateAx>
      <c:valAx>
        <c:axId val="690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624576"/>
        <c:axId val="690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624576"/>
        <c:axId val="69019904"/>
      </c:lineChart>
      <c:dateAx>
        <c:axId val="41624576"/>
        <c:scaling>
          <c:orientation val="minMax"/>
        </c:scaling>
        <c:delete val="1"/>
        <c:axPos val="b"/>
        <c:numFmt formatCode="ge" sourceLinked="1"/>
        <c:majorTickMark val="none"/>
        <c:minorTickMark val="none"/>
        <c:tickLblPos val="none"/>
        <c:crossAx val="69019904"/>
        <c:crosses val="autoZero"/>
        <c:auto val="1"/>
        <c:lblOffset val="100"/>
        <c:baseTimeUnit val="years"/>
      </c:dateAx>
      <c:valAx>
        <c:axId val="690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625088"/>
        <c:axId val="690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625088"/>
        <c:axId val="69021632"/>
      </c:lineChart>
      <c:dateAx>
        <c:axId val="41625088"/>
        <c:scaling>
          <c:orientation val="minMax"/>
        </c:scaling>
        <c:delete val="1"/>
        <c:axPos val="b"/>
        <c:numFmt formatCode="ge" sourceLinked="1"/>
        <c:majorTickMark val="none"/>
        <c:minorTickMark val="none"/>
        <c:tickLblPos val="none"/>
        <c:crossAx val="69021632"/>
        <c:crosses val="autoZero"/>
        <c:auto val="1"/>
        <c:lblOffset val="100"/>
        <c:baseTimeUnit val="years"/>
      </c:dateAx>
      <c:valAx>
        <c:axId val="690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627136"/>
        <c:axId val="690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627136"/>
        <c:axId val="69023360"/>
      </c:lineChart>
      <c:dateAx>
        <c:axId val="41627136"/>
        <c:scaling>
          <c:orientation val="minMax"/>
        </c:scaling>
        <c:delete val="1"/>
        <c:axPos val="b"/>
        <c:numFmt formatCode="ge" sourceLinked="1"/>
        <c:majorTickMark val="none"/>
        <c:minorTickMark val="none"/>
        <c:tickLblPos val="none"/>
        <c:crossAx val="69023360"/>
        <c:crosses val="autoZero"/>
        <c:auto val="1"/>
        <c:lblOffset val="100"/>
        <c:baseTimeUnit val="years"/>
      </c:dateAx>
      <c:valAx>
        <c:axId val="690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974144"/>
        <c:axId val="690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974144"/>
        <c:axId val="69025088"/>
      </c:lineChart>
      <c:dateAx>
        <c:axId val="139974144"/>
        <c:scaling>
          <c:orientation val="minMax"/>
        </c:scaling>
        <c:delete val="1"/>
        <c:axPos val="b"/>
        <c:numFmt formatCode="ge" sourceLinked="1"/>
        <c:majorTickMark val="none"/>
        <c:minorTickMark val="none"/>
        <c:tickLblPos val="none"/>
        <c:crossAx val="69025088"/>
        <c:crosses val="autoZero"/>
        <c:auto val="1"/>
        <c:lblOffset val="100"/>
        <c:baseTimeUnit val="years"/>
      </c:dateAx>
      <c:valAx>
        <c:axId val="690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5197.0200000000004</c:v>
                </c:pt>
                <c:pt idx="1">
                  <c:v>4618.82</c:v>
                </c:pt>
                <c:pt idx="2">
                  <c:v>3172.38</c:v>
                </c:pt>
                <c:pt idx="3">
                  <c:v>2846.53</c:v>
                </c:pt>
                <c:pt idx="4">
                  <c:v>2723.66</c:v>
                </c:pt>
              </c:numCache>
            </c:numRef>
          </c:val>
        </c:ser>
        <c:dLbls>
          <c:showLegendKey val="0"/>
          <c:showVal val="0"/>
          <c:showCatName val="0"/>
          <c:showSerName val="0"/>
          <c:showPercent val="0"/>
          <c:showBubbleSize val="0"/>
        </c:dLbls>
        <c:gapWidth val="150"/>
        <c:axId val="139975680"/>
        <c:axId val="1673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39975680"/>
        <c:axId val="167306368"/>
      </c:lineChart>
      <c:dateAx>
        <c:axId val="139975680"/>
        <c:scaling>
          <c:orientation val="minMax"/>
        </c:scaling>
        <c:delete val="1"/>
        <c:axPos val="b"/>
        <c:numFmt formatCode="ge" sourceLinked="1"/>
        <c:majorTickMark val="none"/>
        <c:minorTickMark val="none"/>
        <c:tickLblPos val="none"/>
        <c:crossAx val="167306368"/>
        <c:crosses val="autoZero"/>
        <c:auto val="1"/>
        <c:lblOffset val="100"/>
        <c:baseTimeUnit val="years"/>
      </c:dateAx>
      <c:valAx>
        <c:axId val="1673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32.93</c:v>
                </c:pt>
                <c:pt idx="1">
                  <c:v>32.43</c:v>
                </c:pt>
                <c:pt idx="2">
                  <c:v>47.5</c:v>
                </c:pt>
                <c:pt idx="3">
                  <c:v>49.2</c:v>
                </c:pt>
                <c:pt idx="4">
                  <c:v>51.05</c:v>
                </c:pt>
              </c:numCache>
            </c:numRef>
          </c:val>
        </c:ser>
        <c:dLbls>
          <c:showLegendKey val="0"/>
          <c:showVal val="0"/>
          <c:showCatName val="0"/>
          <c:showSerName val="0"/>
          <c:showPercent val="0"/>
          <c:showBubbleSize val="0"/>
        </c:dLbls>
        <c:gapWidth val="150"/>
        <c:axId val="139976192"/>
        <c:axId val="1673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39976192"/>
        <c:axId val="167308096"/>
      </c:lineChart>
      <c:dateAx>
        <c:axId val="139976192"/>
        <c:scaling>
          <c:orientation val="minMax"/>
        </c:scaling>
        <c:delete val="1"/>
        <c:axPos val="b"/>
        <c:numFmt formatCode="ge" sourceLinked="1"/>
        <c:majorTickMark val="none"/>
        <c:minorTickMark val="none"/>
        <c:tickLblPos val="none"/>
        <c:crossAx val="167308096"/>
        <c:crosses val="autoZero"/>
        <c:auto val="1"/>
        <c:lblOffset val="100"/>
        <c:baseTimeUnit val="years"/>
      </c:dateAx>
      <c:valAx>
        <c:axId val="1673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610.63</c:v>
                </c:pt>
                <c:pt idx="1">
                  <c:v>620.80999999999995</c:v>
                </c:pt>
                <c:pt idx="2">
                  <c:v>431.77</c:v>
                </c:pt>
                <c:pt idx="3">
                  <c:v>418.41</c:v>
                </c:pt>
                <c:pt idx="4">
                  <c:v>414.26</c:v>
                </c:pt>
              </c:numCache>
            </c:numRef>
          </c:val>
        </c:ser>
        <c:dLbls>
          <c:showLegendKey val="0"/>
          <c:showVal val="0"/>
          <c:showCatName val="0"/>
          <c:showSerName val="0"/>
          <c:showPercent val="0"/>
          <c:showBubbleSize val="0"/>
        </c:dLbls>
        <c:gapWidth val="150"/>
        <c:axId val="174044672"/>
        <c:axId val="16730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74044672"/>
        <c:axId val="167309824"/>
      </c:lineChart>
      <c:dateAx>
        <c:axId val="174044672"/>
        <c:scaling>
          <c:orientation val="minMax"/>
        </c:scaling>
        <c:delete val="1"/>
        <c:axPos val="b"/>
        <c:numFmt formatCode="ge" sourceLinked="1"/>
        <c:majorTickMark val="none"/>
        <c:minorTickMark val="none"/>
        <c:tickLblPos val="none"/>
        <c:crossAx val="167309824"/>
        <c:crosses val="autoZero"/>
        <c:auto val="1"/>
        <c:lblOffset val="100"/>
        <c:baseTimeUnit val="years"/>
      </c:dateAx>
      <c:valAx>
        <c:axId val="16730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浜中町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6282</v>
      </c>
      <c r="AM8" s="64"/>
      <c r="AN8" s="64"/>
      <c r="AO8" s="64"/>
      <c r="AP8" s="64"/>
      <c r="AQ8" s="64"/>
      <c r="AR8" s="64"/>
      <c r="AS8" s="64"/>
      <c r="AT8" s="63">
        <f>データ!S6</f>
        <v>423.63</v>
      </c>
      <c r="AU8" s="63"/>
      <c r="AV8" s="63"/>
      <c r="AW8" s="63"/>
      <c r="AX8" s="63"/>
      <c r="AY8" s="63"/>
      <c r="AZ8" s="63"/>
      <c r="BA8" s="63"/>
      <c r="BB8" s="63">
        <f>データ!T6</f>
        <v>14.83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17.68</v>
      </c>
      <c r="Q10" s="63"/>
      <c r="R10" s="63"/>
      <c r="S10" s="63"/>
      <c r="T10" s="63"/>
      <c r="U10" s="63"/>
      <c r="V10" s="63"/>
      <c r="W10" s="63">
        <f>データ!P6</f>
        <v>88.94</v>
      </c>
      <c r="X10" s="63"/>
      <c r="Y10" s="63"/>
      <c r="Z10" s="63"/>
      <c r="AA10" s="63"/>
      <c r="AB10" s="63"/>
      <c r="AC10" s="63"/>
      <c r="AD10" s="64">
        <f>データ!Q6</f>
        <v>3840</v>
      </c>
      <c r="AE10" s="64"/>
      <c r="AF10" s="64"/>
      <c r="AG10" s="64"/>
      <c r="AH10" s="64"/>
      <c r="AI10" s="64"/>
      <c r="AJ10" s="64"/>
      <c r="AK10" s="2"/>
      <c r="AL10" s="64">
        <f>データ!U6</f>
        <v>1102</v>
      </c>
      <c r="AM10" s="64"/>
      <c r="AN10" s="64"/>
      <c r="AO10" s="64"/>
      <c r="AP10" s="64"/>
      <c r="AQ10" s="64"/>
      <c r="AR10" s="64"/>
      <c r="AS10" s="64"/>
      <c r="AT10" s="63">
        <f>データ!V6</f>
        <v>0.71</v>
      </c>
      <c r="AU10" s="63"/>
      <c r="AV10" s="63"/>
      <c r="AW10" s="63"/>
      <c r="AX10" s="63"/>
      <c r="AY10" s="63"/>
      <c r="AZ10" s="63"/>
      <c r="BA10" s="63"/>
      <c r="BB10" s="63">
        <f>データ!W6</f>
        <v>1552.11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16632</v>
      </c>
      <c r="D6" s="31">
        <f t="shared" si="3"/>
        <v>47</v>
      </c>
      <c r="E6" s="31">
        <f t="shared" si="3"/>
        <v>17</v>
      </c>
      <c r="F6" s="31">
        <f t="shared" si="3"/>
        <v>5</v>
      </c>
      <c r="G6" s="31">
        <f t="shared" si="3"/>
        <v>0</v>
      </c>
      <c r="H6" s="31" t="str">
        <f t="shared" si="3"/>
        <v>北海道　浜中町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17.68</v>
      </c>
      <c r="P6" s="32">
        <f t="shared" si="3"/>
        <v>88.94</v>
      </c>
      <c r="Q6" s="32">
        <f t="shared" si="3"/>
        <v>3840</v>
      </c>
      <c r="R6" s="32">
        <f t="shared" si="3"/>
        <v>6282</v>
      </c>
      <c r="S6" s="32">
        <f t="shared" si="3"/>
        <v>423.63</v>
      </c>
      <c r="T6" s="32">
        <f t="shared" si="3"/>
        <v>14.83</v>
      </c>
      <c r="U6" s="32">
        <f t="shared" si="3"/>
        <v>1102</v>
      </c>
      <c r="V6" s="32">
        <f t="shared" si="3"/>
        <v>0.71</v>
      </c>
      <c r="W6" s="32">
        <f t="shared" si="3"/>
        <v>1552.11</v>
      </c>
      <c r="X6" s="33">
        <f>IF(X7="",NA(),X7)</f>
        <v>27.2</v>
      </c>
      <c r="Y6" s="33">
        <f t="shared" ref="Y6:AG6" si="4">IF(Y7="",NA(),Y7)</f>
        <v>28.72</v>
      </c>
      <c r="Z6" s="33">
        <f t="shared" si="4"/>
        <v>29.28</v>
      </c>
      <c r="AA6" s="33">
        <f t="shared" si="4"/>
        <v>29.77</v>
      </c>
      <c r="AB6" s="33">
        <f t="shared" si="4"/>
        <v>34.46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5197.0200000000004</v>
      </c>
      <c r="BF6" s="33">
        <f t="shared" ref="BF6:BN6" si="7">IF(BF7="",NA(),BF7)</f>
        <v>4618.82</v>
      </c>
      <c r="BG6" s="33">
        <f t="shared" si="7"/>
        <v>3172.38</v>
      </c>
      <c r="BH6" s="33">
        <f t="shared" si="7"/>
        <v>2846.53</v>
      </c>
      <c r="BI6" s="33">
        <f t="shared" si="7"/>
        <v>2723.66</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32.93</v>
      </c>
      <c r="BQ6" s="33">
        <f t="shared" ref="BQ6:BY6" si="8">IF(BQ7="",NA(),BQ7)</f>
        <v>32.43</v>
      </c>
      <c r="BR6" s="33">
        <f t="shared" si="8"/>
        <v>47.5</v>
      </c>
      <c r="BS6" s="33">
        <f t="shared" si="8"/>
        <v>49.2</v>
      </c>
      <c r="BT6" s="33">
        <f t="shared" si="8"/>
        <v>51.05</v>
      </c>
      <c r="BU6" s="33">
        <f t="shared" si="8"/>
        <v>43.24</v>
      </c>
      <c r="BV6" s="33">
        <f t="shared" si="8"/>
        <v>42.13</v>
      </c>
      <c r="BW6" s="33">
        <f t="shared" si="8"/>
        <v>42.48</v>
      </c>
      <c r="BX6" s="33">
        <f t="shared" si="8"/>
        <v>41.04</v>
      </c>
      <c r="BY6" s="33">
        <f t="shared" si="8"/>
        <v>41.08</v>
      </c>
      <c r="BZ6" s="32" t="str">
        <f>IF(BZ7="","",IF(BZ7="-","【-】","【"&amp;SUBSTITUTE(TEXT(BZ7,"#,##0.00"),"-","△")&amp;"】"))</f>
        <v>【51.49】</v>
      </c>
      <c r="CA6" s="33">
        <f>IF(CA7="",NA(),CA7)</f>
        <v>610.63</v>
      </c>
      <c r="CB6" s="33">
        <f t="shared" ref="CB6:CJ6" si="9">IF(CB7="",NA(),CB7)</f>
        <v>620.80999999999995</v>
      </c>
      <c r="CC6" s="33">
        <f t="shared" si="9"/>
        <v>431.77</v>
      </c>
      <c r="CD6" s="33">
        <f t="shared" si="9"/>
        <v>418.41</v>
      </c>
      <c r="CE6" s="33">
        <f t="shared" si="9"/>
        <v>414.26</v>
      </c>
      <c r="CF6" s="33">
        <f t="shared" si="9"/>
        <v>338.76</v>
      </c>
      <c r="CG6" s="33">
        <f t="shared" si="9"/>
        <v>348.41</v>
      </c>
      <c r="CH6" s="33">
        <f t="shared" si="9"/>
        <v>343.8</v>
      </c>
      <c r="CI6" s="33">
        <f t="shared" si="9"/>
        <v>357.08</v>
      </c>
      <c r="CJ6" s="33">
        <f t="shared" si="9"/>
        <v>378.08</v>
      </c>
      <c r="CK6" s="32" t="str">
        <f>IF(CK7="","",IF(CK7="-","【-】","【"&amp;SUBSTITUTE(TEXT(CK7,"#,##0.00"),"-","△")&amp;"】"))</f>
        <v>【295.10】</v>
      </c>
      <c r="CL6" s="33">
        <f>IF(CL7="",NA(),CL7)</f>
        <v>43.18</v>
      </c>
      <c r="CM6" s="33">
        <f t="shared" ref="CM6:CU6" si="10">IF(CM7="",NA(),CM7)</f>
        <v>43.86</v>
      </c>
      <c r="CN6" s="33">
        <f t="shared" si="10"/>
        <v>48.64</v>
      </c>
      <c r="CO6" s="33">
        <f t="shared" si="10"/>
        <v>49.32</v>
      </c>
      <c r="CP6" s="33">
        <f t="shared" si="10"/>
        <v>47.27</v>
      </c>
      <c r="CQ6" s="33">
        <f t="shared" si="10"/>
        <v>44.65</v>
      </c>
      <c r="CR6" s="33">
        <f t="shared" si="10"/>
        <v>46.85</v>
      </c>
      <c r="CS6" s="33">
        <f t="shared" si="10"/>
        <v>46.06</v>
      </c>
      <c r="CT6" s="33">
        <f t="shared" si="10"/>
        <v>45.95</v>
      </c>
      <c r="CU6" s="33">
        <f t="shared" si="10"/>
        <v>44.69</v>
      </c>
      <c r="CV6" s="32" t="str">
        <f>IF(CV7="","",IF(CV7="-","【-】","【"&amp;SUBSTITUTE(TEXT(CV7,"#,##0.00"),"-","△")&amp;"】"))</f>
        <v>【53.32】</v>
      </c>
      <c r="CW6" s="33">
        <f>IF(CW7="",NA(),CW7)</f>
        <v>77</v>
      </c>
      <c r="CX6" s="33">
        <f t="shared" ref="CX6:DF6" si="11">IF(CX7="",NA(),CX7)</f>
        <v>81.209999999999994</v>
      </c>
      <c r="CY6" s="33">
        <f t="shared" si="11"/>
        <v>84.34</v>
      </c>
      <c r="CZ6" s="33">
        <f t="shared" si="11"/>
        <v>87.78</v>
      </c>
      <c r="DA6" s="33">
        <f t="shared" si="11"/>
        <v>88.02</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16632</v>
      </c>
      <c r="D7" s="35">
        <v>47</v>
      </c>
      <c r="E7" s="35">
        <v>17</v>
      </c>
      <c r="F7" s="35">
        <v>5</v>
      </c>
      <c r="G7" s="35">
        <v>0</v>
      </c>
      <c r="H7" s="35" t="s">
        <v>96</v>
      </c>
      <c r="I7" s="35" t="s">
        <v>97</v>
      </c>
      <c r="J7" s="35" t="s">
        <v>98</v>
      </c>
      <c r="K7" s="35" t="s">
        <v>99</v>
      </c>
      <c r="L7" s="35" t="s">
        <v>100</v>
      </c>
      <c r="M7" s="36" t="s">
        <v>101</v>
      </c>
      <c r="N7" s="36" t="s">
        <v>102</v>
      </c>
      <c r="O7" s="36">
        <v>17.68</v>
      </c>
      <c r="P7" s="36">
        <v>88.94</v>
      </c>
      <c r="Q7" s="36">
        <v>3840</v>
      </c>
      <c r="R7" s="36">
        <v>6282</v>
      </c>
      <c r="S7" s="36">
        <v>423.63</v>
      </c>
      <c r="T7" s="36">
        <v>14.83</v>
      </c>
      <c r="U7" s="36">
        <v>1102</v>
      </c>
      <c r="V7" s="36">
        <v>0.71</v>
      </c>
      <c r="W7" s="36">
        <v>1552.11</v>
      </c>
      <c r="X7" s="36">
        <v>27.2</v>
      </c>
      <c r="Y7" s="36">
        <v>28.72</v>
      </c>
      <c r="Z7" s="36">
        <v>29.28</v>
      </c>
      <c r="AA7" s="36">
        <v>29.77</v>
      </c>
      <c r="AB7" s="36">
        <v>34.46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5197.0200000000004</v>
      </c>
      <c r="BF7" s="36">
        <v>4618.82</v>
      </c>
      <c r="BG7" s="36">
        <v>3172.38</v>
      </c>
      <c r="BH7" s="36">
        <v>2846.53</v>
      </c>
      <c r="BI7" s="36">
        <v>2723.66</v>
      </c>
      <c r="BJ7" s="36">
        <v>1316.7</v>
      </c>
      <c r="BK7" s="36">
        <v>1224.75</v>
      </c>
      <c r="BL7" s="36">
        <v>1144.05</v>
      </c>
      <c r="BM7" s="36">
        <v>1117.1099999999999</v>
      </c>
      <c r="BN7" s="36">
        <v>1161.05</v>
      </c>
      <c r="BO7" s="36">
        <v>992.47</v>
      </c>
      <c r="BP7" s="36">
        <v>32.93</v>
      </c>
      <c r="BQ7" s="36">
        <v>32.43</v>
      </c>
      <c r="BR7" s="36">
        <v>47.5</v>
      </c>
      <c r="BS7" s="36">
        <v>49.2</v>
      </c>
      <c r="BT7" s="36">
        <v>51.05</v>
      </c>
      <c r="BU7" s="36">
        <v>43.24</v>
      </c>
      <c r="BV7" s="36">
        <v>42.13</v>
      </c>
      <c r="BW7" s="36">
        <v>42.48</v>
      </c>
      <c r="BX7" s="36">
        <v>41.04</v>
      </c>
      <c r="BY7" s="36">
        <v>41.08</v>
      </c>
      <c r="BZ7" s="36">
        <v>51.49</v>
      </c>
      <c r="CA7" s="36">
        <v>610.63</v>
      </c>
      <c r="CB7" s="36">
        <v>620.80999999999995</v>
      </c>
      <c r="CC7" s="36">
        <v>431.77</v>
      </c>
      <c r="CD7" s="36">
        <v>418.41</v>
      </c>
      <c r="CE7" s="36">
        <v>414.26</v>
      </c>
      <c r="CF7" s="36">
        <v>338.76</v>
      </c>
      <c r="CG7" s="36">
        <v>348.41</v>
      </c>
      <c r="CH7" s="36">
        <v>343.8</v>
      </c>
      <c r="CI7" s="36">
        <v>357.08</v>
      </c>
      <c r="CJ7" s="36">
        <v>378.08</v>
      </c>
      <c r="CK7" s="36">
        <v>295.10000000000002</v>
      </c>
      <c r="CL7" s="36">
        <v>43.18</v>
      </c>
      <c r="CM7" s="36">
        <v>43.86</v>
      </c>
      <c r="CN7" s="36">
        <v>48.64</v>
      </c>
      <c r="CO7" s="36">
        <v>49.32</v>
      </c>
      <c r="CP7" s="36">
        <v>47.27</v>
      </c>
      <c r="CQ7" s="36">
        <v>44.65</v>
      </c>
      <c r="CR7" s="36">
        <v>46.85</v>
      </c>
      <c r="CS7" s="36">
        <v>46.06</v>
      </c>
      <c r="CT7" s="36">
        <v>45.95</v>
      </c>
      <c r="CU7" s="36">
        <v>44.69</v>
      </c>
      <c r="CV7" s="36">
        <v>53.32</v>
      </c>
      <c r="CW7" s="36">
        <v>77</v>
      </c>
      <c r="CX7" s="36">
        <v>81.209999999999994</v>
      </c>
      <c r="CY7" s="36">
        <v>84.34</v>
      </c>
      <c r="CZ7" s="36">
        <v>87.78</v>
      </c>
      <c r="DA7" s="36">
        <v>88.02</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中山　和生</cp:lastModifiedBy>
  <dcterms:created xsi:type="dcterms:W3CDTF">2016-02-03T09:08:29Z</dcterms:created>
  <dcterms:modified xsi:type="dcterms:W3CDTF">2017-03-07T05:34:32Z</dcterms:modified>
</cp:coreProperties>
</file>