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<sst xmlns="http://schemas.openxmlformats.org/spreadsheetml/2006/main" count="221" uniqueCount="111">
  <si>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</si>
  <si>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</si>
  <si>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</si>
  <si>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</si>
  <si>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</si>
  <si>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</si>
  <si>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</si>
  <si>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</si>
  <si>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</si>
  <si>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</si>
  <si>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</si>
  <si>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</si>
  <si>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</si>
  <si>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</si>
  <si>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</si>
  <si>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</si>
  <si>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</si>
  <si>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</si>
  <si>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</si>
  <si>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</si>
  <si>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</si>
  <si>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</si>
  <si>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</si>
  <si>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</si>
  <si>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</si>
  <si>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</si>
  <si>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</si>
  <si>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</si>
  <si>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</si>
  <si>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</si>
  <si>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</si>
  <si>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</si>
  <si>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</si>
  <si>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</si>
  <si>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</si>
  <si>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</si>
  <si>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</si>
  <si>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</si>
  <si>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</si>
  <si>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</si>
  <si>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</si>
  <si>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</si>
  <si>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</si>
  <si>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</si>
  <si>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</si>
  <si>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</si>
  <si>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</si>
  <si>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</si>
  <si>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</si>
  <si>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</si>
  <si>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</si>
  <si>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</si>
  <si>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</si>
  <si>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</si>
  <si>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</si>
  <si>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</si>
  <si>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</si>
  <si>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</si>
  <si>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</si>
  <si>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</si>
  <si>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</si>
  <si>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</si>
  <si>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</si>
  <si>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</si>
  <si>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</si>
  <si>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</si>
  <si>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</si>
  <si>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</si>
  <si>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</si>
  <si>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</si>
  <si>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</si>
  <si>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</si>
  <si>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</si>
  <si>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</si>
  <si>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</si>
  <si>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</si>
  <si>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</si>
  <si>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</si>
  <si>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</si>
  <si>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</si>
  <si>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</si>
  <si>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</si>
  <si>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</si>
  <si>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</si>
  <si>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</si>
  <si>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</si>
  <si>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</si>
  <si>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</si>
  <si>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</si>
  <si>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</si>
  <si>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</si>
  <si>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</si>
  <si>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</si>
  <si>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</si>
  <si>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</si>
  <si>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</si>
  <si>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浜中町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</si>
  <si>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</si>
  <si>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</si>
  <si>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</si>
  <si>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</si>
  <si>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</si>
  <si>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</si>
  <si>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</si>
  <si>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</si>
  <si>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</si>
  <si>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</si>
  <si>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</si>
  <si>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処理区域の水洗化率の向上、使用料等の収納努力により収納率は高いものの水洗化普及等の理由により「収益的収支比率」は低調である。措置期間を経過した地方債元金償還が随時開始しており、人件費等経常経費に係る一般会計繰入金も増加傾向にある。処理場稼働より７年が経過しており、老朽化はまだ進んでいないが、今後施設の維持に経費が係ることから、引き続き維持管理費の削減や「汚水処理原価」の低減を図らなければならない。「施設利用率」は類似団体平均値よりも高水準なのは、漁業が特に盛んな地区であり、日中の水道使用も多いことが要因と考えられるが、毎年の水揚げ状況により収納率も変動することから「経費回収率」と密接に関係するものである。</t>
    <rPh sb="18" eb="19">
      <t>トウ</t>
    </rPh>
    <rPh sb="27" eb="29">
      <t>シュウノウ</t>
    </rPh>
    <rPh sb="29" eb="30">
      <t>リツ</t>
    </rPh>
    <rPh sb="31" eb="32">
      <t>タカ</t>
    </rPh>
    <rPh sb="36" eb="39">
      <t>スイセンカ</t>
    </rPh>
    <rPh sb="39" eb="41">
      <t>フキュウ</t>
    </rPh>
    <rPh sb="41" eb="42">
      <t>トウ</t>
    </rPh>
    <rPh sb="43" eb="45">
      <t>リユウ</t>
    </rPh>
    <rPh sb="49" eb="52">
      <t>シュウエキテキ</t>
    </rPh>
    <rPh sb="52" eb="54">
      <t>シュウシ</t>
    </rPh>
    <rPh sb="54" eb="56">
      <t>ヒリツ</t>
    </rPh>
    <rPh sb="58" eb="60">
      <t>テイチョウ</t>
    </rPh>
    <rPh sb="64" eb="66">
      <t>ソチ</t>
    </rPh>
    <rPh sb="66" eb="68">
      <t>キカン</t>
    </rPh>
    <rPh sb="69" eb="71">
      <t>ケイカ</t>
    </rPh>
    <rPh sb="73" eb="76">
      <t>チホウサイ</t>
    </rPh>
    <rPh sb="76" eb="78">
      <t>ガンキン</t>
    </rPh>
    <rPh sb="78" eb="80">
      <t>ショウカン</t>
    </rPh>
    <rPh sb="81" eb="83">
      <t>ズイジ</t>
    </rPh>
    <rPh sb="83" eb="85">
      <t>カイシ</t>
    </rPh>
    <rPh sb="90" eb="93">
      <t>ジンケンヒ</t>
    </rPh>
    <rPh sb="93" eb="94">
      <t>トウ</t>
    </rPh>
    <rPh sb="94" eb="96">
      <t>ケイジョウ</t>
    </rPh>
    <rPh sb="96" eb="98">
      <t>ケイヒ</t>
    </rPh>
    <rPh sb="99" eb="100">
      <t>カカ</t>
    </rPh>
    <rPh sb="101" eb="103">
      <t>イッパン</t>
    </rPh>
    <rPh sb="103" eb="105">
      <t>カイケイ</t>
    </rPh>
    <rPh sb="105" eb="107">
      <t>クリイレ</t>
    </rPh>
    <rPh sb="107" eb="108">
      <t>キン</t>
    </rPh>
    <rPh sb="109" eb="111">
      <t>ゾウカ</t>
    </rPh>
    <rPh sb="111" eb="113">
      <t>ケイコウ</t>
    </rPh>
    <rPh sb="117" eb="120">
      <t>ショリジョウ</t>
    </rPh>
    <rPh sb="120" eb="122">
      <t>カドウ</t>
    </rPh>
    <rPh sb="125" eb="126">
      <t>ネン</t>
    </rPh>
    <rPh sb="127" eb="129">
      <t>ケイカ</t>
    </rPh>
    <rPh sb="134" eb="137">
      <t>ロウキュウカ</t>
    </rPh>
    <rPh sb="140" eb="141">
      <t>スス</t>
    </rPh>
    <rPh sb="148" eb="150">
      <t>コンゴ</t>
    </rPh>
    <rPh sb="150" eb="152">
      <t>シセツ</t>
    </rPh>
    <rPh sb="153" eb="155">
      <t>イジ</t>
    </rPh>
    <rPh sb="156" eb="158">
      <t>ケイヒ</t>
    </rPh>
    <rPh sb="159" eb="160">
      <t>カカ</t>
    </rPh>
    <rPh sb="166" eb="167">
      <t>ヒ</t>
    </rPh>
    <rPh sb="168" eb="169">
      <t>ツヅ</t>
    </rPh>
    <rPh sb="170" eb="172">
      <t>イジ</t>
    </rPh>
    <rPh sb="172" eb="175">
      <t>カンリヒ</t>
    </rPh>
    <rPh sb="176" eb="178">
      <t>サクゲン</t>
    </rPh>
    <rPh sb="180" eb="182">
      <t>オスイ</t>
    </rPh>
    <rPh sb="182" eb="184">
      <t>ショリ</t>
    </rPh>
    <rPh sb="184" eb="186">
      <t>ゲンカ</t>
    </rPh>
    <rPh sb="188" eb="190">
      <t>テイゲン</t>
    </rPh>
    <rPh sb="191" eb="192">
      <t>ハカ</t>
    </rPh>
    <rPh sb="203" eb="205">
      <t>シセツ</t>
    </rPh>
    <rPh sb="205" eb="208">
      <t>リヨウリツ</t>
    </rPh>
    <rPh sb="210" eb="212">
      <t>ルイジ</t>
    </rPh>
    <rPh sb="212" eb="214">
      <t>ダンタイ</t>
    </rPh>
    <rPh sb="214" eb="217">
      <t>ヘイキンチ</t>
    </rPh>
    <rPh sb="220" eb="223">
      <t>コウスイジュン</t>
    </rPh>
    <rPh sb="227" eb="229">
      <t>ギョギョウ</t>
    </rPh>
    <rPh sb="230" eb="231">
      <t>トク</t>
    </rPh>
    <rPh sb="232" eb="233">
      <t>サカ</t>
    </rPh>
    <rPh sb="235" eb="237">
      <t>チク</t>
    </rPh>
    <rPh sb="241" eb="243">
      <t>ニッチュウ</t>
    </rPh>
    <rPh sb="244" eb="246">
      <t>スイドウ</t>
    </rPh>
    <rPh sb="246" eb="248">
      <t>シヨウ</t>
    </rPh>
    <rPh sb="249" eb="250">
      <t>オオ</t>
    </rPh>
    <rPh sb="254" eb="256">
      <t>ヨウイン</t>
    </rPh>
    <rPh sb="257" eb="258">
      <t>カンガ</t>
    </rPh>
    <rPh sb="264" eb="266">
      <t>マイトシ</t>
    </rPh>
    <rPh sb="267" eb="269">
      <t>ミズア</t>
    </rPh>
    <rPh sb="270" eb="272">
      <t>ジョウキョウ</t>
    </rPh>
    <rPh sb="275" eb="277">
      <t>シュウノウ</t>
    </rPh>
    <rPh sb="277" eb="278">
      <t>リツ</t>
    </rPh>
    <rPh sb="279" eb="281">
      <t>ヘンドウ</t>
    </rPh>
    <rPh sb="288" eb="290">
      <t>ケイヒ</t>
    </rPh>
    <rPh sb="290" eb="292">
      <t>カイシュウ</t>
    </rPh>
    <rPh sb="292" eb="293">
      <t>リツ</t>
    </rPh>
    <rPh sb="295" eb="297">
      <t>ミッセツ</t>
    </rPh>
    <rPh sb="298" eb="300">
      <t>カンケイ</t>
    </rPh>
    <phoneticPr fontId="4"/>
  </si>
  <si>
    <t>　本地区は特に「経費回収率」が低いことから、今後も更なる収納努力・普及率の向上が必要である。また、高齢世帯や低所得者世帯に対する水洗化普及は喫緊の課題である。併せて、地方債発行の制御を図ることや経常経費の圧縮により経営の健全性・効率化に努める必要があると判断する。</t>
    <phoneticPr fontId="4"/>
  </si>
  <si>
    <t>　現在管渠改善率は０％である。漁業集落排水地区の管渠は古いもので約１０年が経過している状況で近年中の老朽化対策は予定していないが、今後対策が必要となる。現在の収支と経費を鑑みると管渠改善に係るコストは今後の課題となる。</t>
    <rPh sb="1" eb="3">
      <t>ゲンザイ</t>
    </rPh>
    <rPh sb="3" eb="5">
      <t>カンキョ</t>
    </rPh>
    <rPh sb="5" eb="7">
      <t>カイゼン</t>
    </rPh>
    <rPh sb="7" eb="8">
      <t>リツ</t>
    </rPh>
    <rPh sb="15" eb="17">
      <t>ギョギョウ</t>
    </rPh>
    <rPh sb="17" eb="19">
      <t>シュウラク</t>
    </rPh>
    <rPh sb="19" eb="21">
      <t>ハイスイ</t>
    </rPh>
    <rPh sb="21" eb="23">
      <t>チク</t>
    </rPh>
    <rPh sb="24" eb="26">
      <t>カンキョ</t>
    </rPh>
    <rPh sb="27" eb="28">
      <t>フル</t>
    </rPh>
    <rPh sb="32" eb="33">
      <t>ヤク</t>
    </rPh>
    <rPh sb="35" eb="36">
      <t>ネン</t>
    </rPh>
    <rPh sb="37" eb="39">
      <t>ケイカ</t>
    </rPh>
    <rPh sb="43" eb="45">
      <t>ジョウキョウ</t>
    </rPh>
    <rPh sb="46" eb="49">
      <t>キンネンチュウ</t>
    </rPh>
    <rPh sb="50" eb="53">
      <t>ロウキュウカ</t>
    </rPh>
    <rPh sb="53" eb="55">
      <t>タイサク</t>
    </rPh>
    <rPh sb="56" eb="58">
      <t>ヨテイ</t>
    </rPh>
    <rPh sb="65" eb="67">
      <t>コンゴ</t>
    </rPh>
    <rPh sb="67" eb="69">
      <t>タイサク</t>
    </rPh>
    <rPh sb="70" eb="72">
      <t>ヒツヨウ</t>
    </rPh>
    <rPh sb="76" eb="78">
      <t>ゲンザイ</t>
    </rPh>
    <rPh sb="79" eb="81">
      <t>シュウシ</t>
    </rPh>
    <rPh sb="82" eb="84">
      <t>ケイヒ</t>
    </rPh>
    <rPh sb="85" eb="86">
      <t>カンガ</t>
    </rPh>
    <rPh sb="89" eb="91">
      <t>カンキョ</t>
    </rPh>
    <rPh sb="91" eb="93">
      <t>カイゼン</t>
    </rPh>
    <rPh sb="94" eb="95">
      <t>カカ</t>
    </rPh>
    <rPh sb="100" eb="102">
      <t>コンゴ</t>
    </rPh>
    <rPh sb="103" eb="10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</si>
</sst>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239872"/>
        <c:axId val="532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80239872"/>
        <c:axId val="53213376"/>
      </c:lineChart>
      <c:dateAx>
        <c:axId val="180239872"/>
        <c:scaling>
          <c:orientation val="minMax"/>
        </c:scaling>
        <c:delete val="1"/>
        <c:axPos val="b"/>
        <c:numFmt formatCode="ge" sourceLinked="1"/>
        <c:majorTickMark val="none"/>
        <c:minorTickMark val="none"/>
        <c:tickLblPos val="none"/>
        <c:crossAx val="53213376"/>
        <c:crosses val="autoZero"/>
        <c:auto val="1"/>
        <c:lblOffset val="100"/>
        <c:baseTimeUnit val="years"/>
      </c:dateAx>
      <c:valAx>
        <c:axId val="532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67.650000000000006</c:v>
                </c:pt>
                <c:pt idx="1">
                  <c:v>55.88</c:v>
                </c:pt>
                <c:pt idx="2">
                  <c:v>63.53</c:v>
                </c:pt>
                <c:pt idx="3">
                  <c:v>64.12</c:v>
                </c:pt>
                <c:pt idx="4">
                  <c:v>65.290000000000006</c:v>
                </c:pt>
              </c:numCache>
            </c:numRef>
          </c:val>
        </c:ser>
        <c:dLbls>
          <c:showLegendKey val="0"/>
          <c:showVal val="0"/>
          <c:showCatName val="0"/>
          <c:showSerName val="0"/>
          <c:showPercent val="0"/>
          <c:showBubbleSize val="0"/>
        </c:dLbls>
        <c:gapWidth val="150"/>
        <c:axId val="190752256"/>
        <c:axId val="1910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90752256"/>
        <c:axId val="191018624"/>
      </c:lineChart>
      <c:dateAx>
        <c:axId val="190752256"/>
        <c:scaling>
          <c:orientation val="minMax"/>
        </c:scaling>
        <c:delete val="1"/>
        <c:axPos val="b"/>
        <c:numFmt formatCode="ge" sourceLinked="1"/>
        <c:majorTickMark val="none"/>
        <c:minorTickMark val="none"/>
        <c:tickLblPos val="none"/>
        <c:crossAx val="191018624"/>
        <c:crosses val="autoZero"/>
        <c:auto val="1"/>
        <c:lblOffset val="100"/>
        <c:baseTimeUnit val="years"/>
      </c:dateAx>
      <c:valAx>
        <c:axId val="1910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60.5</c:v>
                </c:pt>
                <c:pt idx="1">
                  <c:v>63.85</c:v>
                </c:pt>
                <c:pt idx="2">
                  <c:v>65.930000000000007</c:v>
                </c:pt>
                <c:pt idx="3">
                  <c:v>73.52</c:v>
                </c:pt>
                <c:pt idx="4">
                  <c:v>73.95</c:v>
                </c:pt>
              </c:numCache>
            </c:numRef>
          </c:val>
        </c:ser>
        <c:dLbls>
          <c:showLegendKey val="0"/>
          <c:showVal val="0"/>
          <c:showCatName val="0"/>
          <c:showSerName val="0"/>
          <c:showPercent val="0"/>
          <c:showBubbleSize val="0"/>
        </c:dLbls>
        <c:gapWidth val="150"/>
        <c:axId val="190754304"/>
        <c:axId val="1910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90754304"/>
        <c:axId val="191020352"/>
      </c:lineChart>
      <c:dateAx>
        <c:axId val="190754304"/>
        <c:scaling>
          <c:orientation val="minMax"/>
        </c:scaling>
        <c:delete val="1"/>
        <c:axPos val="b"/>
        <c:numFmt formatCode="ge" sourceLinked="1"/>
        <c:majorTickMark val="none"/>
        <c:minorTickMark val="none"/>
        <c:tickLblPos val="none"/>
        <c:crossAx val="191020352"/>
        <c:crosses val="autoZero"/>
        <c:auto val="1"/>
        <c:lblOffset val="100"/>
        <c:baseTimeUnit val="years"/>
      </c:dateAx>
      <c:valAx>
        <c:axId val="191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39.97</c:v>
                </c:pt>
                <c:pt idx="1">
                  <c:v>34.94</c:v>
                </c:pt>
                <c:pt idx="2">
                  <c:v>34.1</c:v>
                </c:pt>
                <c:pt idx="3">
                  <c:v>30.83</c:v>
                </c:pt>
                <c:pt idx="4">
                  <c:v>31.28</c:v>
                </c:pt>
              </c:numCache>
            </c:numRef>
          </c:val>
        </c:ser>
        <c:dLbls>
          <c:showLegendKey val="0"/>
          <c:showVal val="0"/>
          <c:showCatName val="0"/>
          <c:showSerName val="0"/>
          <c:showPercent val="0"/>
          <c:showBubbleSize val="0"/>
        </c:dLbls>
        <c:gapWidth val="150"/>
        <c:axId val="189642240"/>
        <c:axId val="189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642240"/>
        <c:axId val="189440000"/>
      </c:lineChart>
      <c:dateAx>
        <c:axId val="189642240"/>
        <c:scaling>
          <c:orientation val="minMax"/>
        </c:scaling>
        <c:delete val="1"/>
        <c:axPos val="b"/>
        <c:numFmt formatCode="ge" sourceLinked="1"/>
        <c:majorTickMark val="none"/>
        <c:minorTickMark val="none"/>
        <c:tickLblPos val="none"/>
        <c:crossAx val="189440000"/>
        <c:crosses val="autoZero"/>
        <c:auto val="1"/>
        <c:lblOffset val="100"/>
        <c:baseTimeUnit val="years"/>
      </c:dateAx>
      <c:valAx>
        <c:axId val="189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644288"/>
        <c:axId val="1894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644288"/>
        <c:axId val="189441728"/>
      </c:lineChart>
      <c:dateAx>
        <c:axId val="189644288"/>
        <c:scaling>
          <c:orientation val="minMax"/>
        </c:scaling>
        <c:delete val="1"/>
        <c:axPos val="b"/>
        <c:numFmt formatCode="ge" sourceLinked="1"/>
        <c:majorTickMark val="none"/>
        <c:minorTickMark val="none"/>
        <c:tickLblPos val="none"/>
        <c:crossAx val="189441728"/>
        <c:crosses val="autoZero"/>
        <c:auto val="1"/>
        <c:lblOffset val="100"/>
        <c:baseTimeUnit val="years"/>
      </c:dateAx>
      <c:valAx>
        <c:axId val="1894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612992"/>
        <c:axId val="1894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612992"/>
        <c:axId val="189443456"/>
      </c:lineChart>
      <c:dateAx>
        <c:axId val="190612992"/>
        <c:scaling>
          <c:orientation val="minMax"/>
        </c:scaling>
        <c:delete val="1"/>
        <c:axPos val="b"/>
        <c:numFmt formatCode="ge" sourceLinked="1"/>
        <c:majorTickMark val="none"/>
        <c:minorTickMark val="none"/>
        <c:tickLblPos val="none"/>
        <c:crossAx val="189443456"/>
        <c:crosses val="autoZero"/>
        <c:auto val="1"/>
        <c:lblOffset val="100"/>
        <c:baseTimeUnit val="years"/>
      </c:dateAx>
      <c:valAx>
        <c:axId val="1894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614528"/>
        <c:axId val="1894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614528"/>
        <c:axId val="189445184"/>
      </c:lineChart>
      <c:dateAx>
        <c:axId val="190614528"/>
        <c:scaling>
          <c:orientation val="minMax"/>
        </c:scaling>
        <c:delete val="1"/>
        <c:axPos val="b"/>
        <c:numFmt formatCode="ge" sourceLinked="1"/>
        <c:majorTickMark val="none"/>
        <c:minorTickMark val="none"/>
        <c:tickLblPos val="none"/>
        <c:crossAx val="189445184"/>
        <c:crosses val="autoZero"/>
        <c:auto val="1"/>
        <c:lblOffset val="100"/>
        <c:baseTimeUnit val="years"/>
      </c:dateAx>
      <c:valAx>
        <c:axId val="1894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615040"/>
        <c:axId val="1894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615040"/>
        <c:axId val="189446912"/>
      </c:lineChart>
      <c:dateAx>
        <c:axId val="190615040"/>
        <c:scaling>
          <c:orientation val="minMax"/>
        </c:scaling>
        <c:delete val="1"/>
        <c:axPos val="b"/>
        <c:numFmt formatCode="ge" sourceLinked="1"/>
        <c:majorTickMark val="none"/>
        <c:minorTickMark val="none"/>
        <c:tickLblPos val="none"/>
        <c:crossAx val="189446912"/>
        <c:crosses val="autoZero"/>
        <c:auto val="1"/>
        <c:lblOffset val="100"/>
        <c:baseTimeUnit val="years"/>
      </c:dateAx>
      <c:valAx>
        <c:axId val="189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8828.19</c:v>
                </c:pt>
                <c:pt idx="1">
                  <c:v>7255.23</c:v>
                </c:pt>
                <c:pt idx="2">
                  <c:v>6473.63</c:v>
                </c:pt>
                <c:pt idx="3">
                  <c:v>5871.37</c:v>
                </c:pt>
                <c:pt idx="4">
                  <c:v>5093.22</c:v>
                </c:pt>
              </c:numCache>
            </c:numRef>
          </c:val>
        </c:ser>
        <c:dLbls>
          <c:showLegendKey val="0"/>
          <c:showVal val="0"/>
          <c:showCatName val="0"/>
          <c:showSerName val="0"/>
          <c:showPercent val="0"/>
          <c:showBubbleSize val="0"/>
        </c:dLbls>
        <c:gapWidth val="150"/>
        <c:axId val="190658048"/>
        <c:axId val="1910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90658048"/>
        <c:axId val="191013440"/>
      </c:lineChart>
      <c:dateAx>
        <c:axId val="190658048"/>
        <c:scaling>
          <c:orientation val="minMax"/>
        </c:scaling>
        <c:delete val="1"/>
        <c:axPos val="b"/>
        <c:numFmt formatCode="ge" sourceLinked="1"/>
        <c:majorTickMark val="none"/>
        <c:minorTickMark val="none"/>
        <c:tickLblPos val="none"/>
        <c:crossAx val="191013440"/>
        <c:crosses val="autoZero"/>
        <c:auto val="1"/>
        <c:lblOffset val="100"/>
        <c:baseTimeUnit val="years"/>
      </c:dateAx>
      <c:valAx>
        <c:axId val="1910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11.32</c:v>
                </c:pt>
                <c:pt idx="1">
                  <c:v>11.4</c:v>
                </c:pt>
                <c:pt idx="2">
                  <c:v>25.45</c:v>
                </c:pt>
                <c:pt idx="3">
                  <c:v>24.63</c:v>
                </c:pt>
                <c:pt idx="4">
                  <c:v>25.48</c:v>
                </c:pt>
              </c:numCache>
            </c:numRef>
          </c:val>
        </c:ser>
        <c:dLbls>
          <c:showLegendKey val="0"/>
          <c:showVal val="0"/>
          <c:showCatName val="0"/>
          <c:showSerName val="0"/>
          <c:showPercent val="0"/>
          <c:showBubbleSize val="0"/>
        </c:dLbls>
        <c:gapWidth val="150"/>
        <c:axId val="190660096"/>
        <c:axId val="1910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90660096"/>
        <c:axId val="191015168"/>
      </c:lineChart>
      <c:dateAx>
        <c:axId val="190660096"/>
        <c:scaling>
          <c:orientation val="minMax"/>
        </c:scaling>
        <c:delete val="1"/>
        <c:axPos val="b"/>
        <c:numFmt formatCode="ge" sourceLinked="1"/>
        <c:majorTickMark val="none"/>
        <c:minorTickMark val="none"/>
        <c:tickLblPos val="none"/>
        <c:crossAx val="191015168"/>
        <c:crosses val="autoZero"/>
        <c:auto val="1"/>
        <c:lblOffset val="100"/>
        <c:baseTimeUnit val="years"/>
      </c:dateAx>
      <c:valAx>
        <c:axId val="1910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1702.1</c:v>
                </c:pt>
                <c:pt idx="1">
                  <c:v>1702.21</c:v>
                </c:pt>
                <c:pt idx="2">
                  <c:v>766.25</c:v>
                </c:pt>
                <c:pt idx="3">
                  <c:v>790.18</c:v>
                </c:pt>
                <c:pt idx="4">
                  <c:v>780.51</c:v>
                </c:pt>
              </c:numCache>
            </c:numRef>
          </c:val>
        </c:ser>
        <c:dLbls>
          <c:showLegendKey val="0"/>
          <c:showVal val="0"/>
          <c:showCatName val="0"/>
          <c:showSerName val="0"/>
          <c:showPercent val="0"/>
          <c:showBubbleSize val="0"/>
        </c:dLbls>
        <c:gapWidth val="150"/>
        <c:axId val="162874368"/>
        <c:axId val="1910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62874368"/>
        <c:axId val="191016896"/>
      </c:lineChart>
      <c:dateAx>
        <c:axId val="162874368"/>
        <c:scaling>
          <c:orientation val="minMax"/>
        </c:scaling>
        <c:delete val="1"/>
        <c:axPos val="b"/>
        <c:numFmt formatCode="ge" sourceLinked="1"/>
        <c:majorTickMark val="none"/>
        <c:minorTickMark val="none"/>
        <c:tickLblPos val="none"/>
        <c:crossAx val="191016896"/>
        <c:crosses val="autoZero"/>
        <c:auto val="1"/>
        <c:lblOffset val="100"/>
        <c:baseTimeUnit val="years"/>
      </c:dateAx>
      <c:valAx>
        <c:axId val="1910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浜中町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6282</v>
      </c>
      <c r="AM8" s="64"/>
      <c r="AN8" s="64"/>
      <c r="AO8" s="64"/>
      <c r="AP8" s="64"/>
      <c r="AQ8" s="64"/>
      <c r="AR8" s="64"/>
      <c r="AS8" s="64"/>
      <c r="AT8" s="63">
        <f>データ!S6</f>
        <v>423.63</v>
      </c>
      <c r="AU8" s="63"/>
      <c r="AV8" s="63"/>
      <c r="AW8" s="63"/>
      <c r="AX8" s="63"/>
      <c r="AY8" s="63"/>
      <c r="AZ8" s="63"/>
      <c r="BA8" s="63"/>
      <c r="BB8" s="63">
        <f>データ!T6</f>
        <v>14.83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8.44</v>
      </c>
      <c r="Q10" s="63"/>
      <c r="R10" s="63"/>
      <c r="S10" s="63"/>
      <c r="T10" s="63"/>
      <c r="U10" s="63"/>
      <c r="V10" s="63"/>
      <c r="W10" s="63">
        <f>データ!P6</f>
        <v>73.73</v>
      </c>
      <c r="X10" s="63"/>
      <c r="Y10" s="63"/>
      <c r="Z10" s="63"/>
      <c r="AA10" s="63"/>
      <c r="AB10" s="63"/>
      <c r="AC10" s="63"/>
      <c r="AD10" s="64">
        <f>データ!Q6</f>
        <v>3840</v>
      </c>
      <c r="AE10" s="64"/>
      <c r="AF10" s="64"/>
      <c r="AG10" s="64"/>
      <c r="AH10" s="64"/>
      <c r="AI10" s="64"/>
      <c r="AJ10" s="64"/>
      <c r="AK10" s="2"/>
      <c r="AL10" s="64">
        <f>データ!U6</f>
        <v>526</v>
      </c>
      <c r="AM10" s="64"/>
      <c r="AN10" s="64"/>
      <c r="AO10" s="64"/>
      <c r="AP10" s="64"/>
      <c r="AQ10" s="64"/>
      <c r="AR10" s="64"/>
      <c r="AS10" s="64"/>
      <c r="AT10" s="63">
        <f>データ!V6</f>
        <v>0.23</v>
      </c>
      <c r="AU10" s="63"/>
      <c r="AV10" s="63"/>
      <c r="AW10" s="63"/>
      <c r="AX10" s="63"/>
      <c r="AY10" s="63"/>
      <c r="AZ10" s="63"/>
      <c r="BA10" s="63"/>
      <c r="BB10" s="63">
        <f>データ!W6</f>
        <v>2286.96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16632</v>
      </c>
      <c r="D6" s="31">
        <f t="shared" si="3"/>
        <v>47</v>
      </c>
      <c r="E6" s="31">
        <f t="shared" si="3"/>
        <v>17</v>
      </c>
      <c r="F6" s="31">
        <f t="shared" si="3"/>
        <v>6</v>
      </c>
      <c r="G6" s="31">
        <f t="shared" si="3"/>
        <v>0</v>
      </c>
      <c r="H6" s="31" t="str">
        <f t="shared" si="3"/>
        <v>北海道　浜中町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8.44</v>
      </c>
      <c r="P6" s="32">
        <f t="shared" si="3"/>
        <v>73.73</v>
      </c>
      <c r="Q6" s="32">
        <f t="shared" si="3"/>
        <v>3840</v>
      </c>
      <c r="R6" s="32">
        <f t="shared" si="3"/>
        <v>6282</v>
      </c>
      <c r="S6" s="32">
        <f t="shared" si="3"/>
        <v>423.63</v>
      </c>
      <c r="T6" s="32">
        <f t="shared" si="3"/>
        <v>14.83</v>
      </c>
      <c r="U6" s="32">
        <f t="shared" si="3"/>
        <v>526</v>
      </c>
      <c r="V6" s="32">
        <f t="shared" si="3"/>
        <v>0.23</v>
      </c>
      <c r="W6" s="32">
        <f t="shared" si="3"/>
        <v>2286.96</v>
      </c>
      <c r="X6" s="33">
        <f>IF(X7="",NA(),X7)</f>
        <v>39.97</v>
      </c>
      <c r="Y6" s="33">
        <f t="shared" ref="Y6:AG6" si="4">IF(Y7="",NA(),Y7)</f>
        <v>34.94</v>
      </c>
      <c r="Z6" s="33">
        <f t="shared" si="4"/>
        <v>34.1</v>
      </c>
      <c r="AA6" s="33">
        <f t="shared" si="4"/>
        <v>30.83</v>
      </c>
      <c r="AB6" s="33">
        <f t="shared" si="4"/>
        <v>31.28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8828.19</v>
      </c>
      <c r="BF6" s="33">
        <f t="shared" ref="BF6:BN6" si="7">IF(BF7="",NA(),BF7)</f>
        <v>7255.23</v>
      </c>
      <c r="BG6" s="33">
        <f t="shared" si="7"/>
        <v>6473.63</v>
      </c>
      <c r="BH6" s="33">
        <f t="shared" si="7"/>
        <v>5871.37</v>
      </c>
      <c r="BI6" s="33">
        <f t="shared" si="7"/>
        <v>5093.22</v>
      </c>
      <c r="BJ6" s="33">
        <f t="shared" si="7"/>
        <v>1546.01</v>
      </c>
      <c r="BK6" s="33">
        <f t="shared" si="7"/>
        <v>1723.1</v>
      </c>
      <c r="BL6" s="33">
        <f t="shared" si="7"/>
        <v>1665.33</v>
      </c>
      <c r="BM6" s="33">
        <f t="shared" si="7"/>
        <v>1716.47</v>
      </c>
      <c r="BN6" s="33">
        <f t="shared" si="7"/>
        <v>1741.94</v>
      </c>
      <c r="BO6" s="32" t="str">
        <f>IF(BO7="","",IF(BO7="-","【-】","【"&amp;SUBSTITUTE(TEXT(BO7,"#,##0.00"),"-","△")&amp;"】"))</f>
        <v>【1,078.58】</v>
      </c>
      <c r="BP6" s="33">
        <f>IF(BP7="",NA(),BP7)</f>
        <v>11.32</v>
      </c>
      <c r="BQ6" s="33">
        <f t="shared" ref="BQ6:BY6" si="8">IF(BQ7="",NA(),BQ7)</f>
        <v>11.4</v>
      </c>
      <c r="BR6" s="33">
        <f t="shared" si="8"/>
        <v>25.45</v>
      </c>
      <c r="BS6" s="33">
        <f t="shared" si="8"/>
        <v>24.63</v>
      </c>
      <c r="BT6" s="33">
        <f t="shared" si="8"/>
        <v>25.48</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1702.1</v>
      </c>
      <c r="CB6" s="33">
        <f t="shared" ref="CB6:CJ6" si="9">IF(CB7="",NA(),CB7)</f>
        <v>1702.21</v>
      </c>
      <c r="CC6" s="33">
        <f t="shared" si="9"/>
        <v>766.25</v>
      </c>
      <c r="CD6" s="33">
        <f t="shared" si="9"/>
        <v>790.18</v>
      </c>
      <c r="CE6" s="33">
        <f t="shared" si="9"/>
        <v>780.51</v>
      </c>
      <c r="CF6" s="33">
        <f t="shared" si="9"/>
        <v>438.41</v>
      </c>
      <c r="CG6" s="33">
        <f t="shared" si="9"/>
        <v>459.38</v>
      </c>
      <c r="CH6" s="33">
        <f t="shared" si="9"/>
        <v>438.71</v>
      </c>
      <c r="CI6" s="33">
        <f t="shared" si="9"/>
        <v>463.38</v>
      </c>
      <c r="CJ6" s="33">
        <f t="shared" si="9"/>
        <v>510.15</v>
      </c>
      <c r="CK6" s="32" t="str">
        <f>IF(CK7="","",IF(CK7="-","【-】","【"&amp;SUBSTITUTE(TEXT(CK7,"#,##0.00"),"-","△")&amp;"】"))</f>
        <v>【419.50】</v>
      </c>
      <c r="CL6" s="33">
        <f>IF(CL7="",NA(),CL7)</f>
        <v>67.650000000000006</v>
      </c>
      <c r="CM6" s="33">
        <f t="shared" ref="CM6:CU6" si="10">IF(CM7="",NA(),CM7)</f>
        <v>55.88</v>
      </c>
      <c r="CN6" s="33">
        <f t="shared" si="10"/>
        <v>63.53</v>
      </c>
      <c r="CO6" s="33">
        <f t="shared" si="10"/>
        <v>64.12</v>
      </c>
      <c r="CP6" s="33">
        <f t="shared" si="10"/>
        <v>65.290000000000006</v>
      </c>
      <c r="CQ6" s="33">
        <f t="shared" si="10"/>
        <v>31.9</v>
      </c>
      <c r="CR6" s="33">
        <f t="shared" si="10"/>
        <v>32.04</v>
      </c>
      <c r="CS6" s="33">
        <f t="shared" si="10"/>
        <v>33.81</v>
      </c>
      <c r="CT6" s="33">
        <f t="shared" si="10"/>
        <v>31.37</v>
      </c>
      <c r="CU6" s="33">
        <f t="shared" si="10"/>
        <v>29.86</v>
      </c>
      <c r="CV6" s="32" t="str">
        <f>IF(CV7="","",IF(CV7="-","【-】","【"&amp;SUBSTITUTE(TEXT(CV7,"#,##0.00"),"-","△")&amp;"】"))</f>
        <v>【35.64】</v>
      </c>
      <c r="CW6" s="33">
        <f>IF(CW7="",NA(),CW7)</f>
        <v>60.5</v>
      </c>
      <c r="CX6" s="33">
        <f t="shared" ref="CX6:DF6" si="11">IF(CX7="",NA(),CX7)</f>
        <v>63.85</v>
      </c>
      <c r="CY6" s="33">
        <f t="shared" si="11"/>
        <v>65.930000000000007</v>
      </c>
      <c r="CZ6" s="33">
        <f t="shared" si="11"/>
        <v>73.52</v>
      </c>
      <c r="DA6" s="33">
        <f t="shared" si="11"/>
        <v>73.95</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16632</v>
      </c>
      <c r="D7" s="35">
        <v>47</v>
      </c>
      <c r="E7" s="35">
        <v>17</v>
      </c>
      <c r="F7" s="35">
        <v>6</v>
      </c>
      <c r="G7" s="35">
        <v>0</v>
      </c>
      <c r="H7" s="35" t="s">
        <v>96</v>
      </c>
      <c r="I7" s="35" t="s">
        <v>97</v>
      </c>
      <c r="J7" s="35" t="s">
        <v>98</v>
      </c>
      <c r="K7" s="35" t="s">
        <v>99</v>
      </c>
      <c r="L7" s="35" t="s">
        <v>100</v>
      </c>
      <c r="M7" s="36" t="s">
        <v>101</v>
      </c>
      <c r="N7" s="36" t="s">
        <v>102</v>
      </c>
      <c r="O7" s="36">
        <v>8.44</v>
      </c>
      <c r="P7" s="36">
        <v>73.73</v>
      </c>
      <c r="Q7" s="36">
        <v>3840</v>
      </c>
      <c r="R7" s="36">
        <v>6282</v>
      </c>
      <c r="S7" s="36">
        <v>423.63</v>
      </c>
      <c r="T7" s="36">
        <v>14.83</v>
      </c>
      <c r="U7" s="36">
        <v>526</v>
      </c>
      <c r="V7" s="36">
        <v>0.23</v>
      </c>
      <c r="W7" s="36">
        <v>2286.96</v>
      </c>
      <c r="X7" s="36">
        <v>39.97</v>
      </c>
      <c r="Y7" s="36">
        <v>34.94</v>
      </c>
      <c r="Z7" s="36">
        <v>34.1</v>
      </c>
      <c r="AA7" s="36">
        <v>30.83</v>
      </c>
      <c r="AB7" s="36">
        <v>31.28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8828.19</v>
      </c>
      <c r="BF7" s="36">
        <v>7255.23</v>
      </c>
      <c r="BG7" s="36">
        <v>6473.63</v>
      </c>
      <c r="BH7" s="36">
        <v>5871.37</v>
      </c>
      <c r="BI7" s="36">
        <v>5093.22</v>
      </c>
      <c r="BJ7" s="36">
        <v>1546.01</v>
      </c>
      <c r="BK7" s="36">
        <v>1723.1</v>
      </c>
      <c r="BL7" s="36">
        <v>1665.33</v>
      </c>
      <c r="BM7" s="36">
        <v>1716.47</v>
      </c>
      <c r="BN7" s="36">
        <v>1741.94</v>
      </c>
      <c r="BO7" s="36">
        <v>1078.58</v>
      </c>
      <c r="BP7" s="36">
        <v>11.32</v>
      </c>
      <c r="BQ7" s="36">
        <v>11.4</v>
      </c>
      <c r="BR7" s="36">
        <v>25.45</v>
      </c>
      <c r="BS7" s="36">
        <v>24.63</v>
      </c>
      <c r="BT7" s="36">
        <v>25.48</v>
      </c>
      <c r="BU7" s="36">
        <v>38.049999999999997</v>
      </c>
      <c r="BV7" s="36">
        <v>35.909999999999997</v>
      </c>
      <c r="BW7" s="36">
        <v>37.92</v>
      </c>
      <c r="BX7" s="36">
        <v>35.049999999999997</v>
      </c>
      <c r="BY7" s="36">
        <v>33.86</v>
      </c>
      <c r="BZ7" s="36">
        <v>40.39</v>
      </c>
      <c r="CA7" s="36">
        <v>1702.1</v>
      </c>
      <c r="CB7" s="36">
        <v>1702.21</v>
      </c>
      <c r="CC7" s="36">
        <v>766.25</v>
      </c>
      <c r="CD7" s="36">
        <v>790.18</v>
      </c>
      <c r="CE7" s="36">
        <v>780.51</v>
      </c>
      <c r="CF7" s="36">
        <v>438.41</v>
      </c>
      <c r="CG7" s="36">
        <v>459.38</v>
      </c>
      <c r="CH7" s="36">
        <v>438.71</v>
      </c>
      <c r="CI7" s="36">
        <v>463.38</v>
      </c>
      <c r="CJ7" s="36">
        <v>510.15</v>
      </c>
      <c r="CK7" s="36">
        <v>419.5</v>
      </c>
      <c r="CL7" s="36">
        <v>67.650000000000006</v>
      </c>
      <c r="CM7" s="36">
        <v>55.88</v>
      </c>
      <c r="CN7" s="36">
        <v>63.53</v>
      </c>
      <c r="CO7" s="36">
        <v>64.12</v>
      </c>
      <c r="CP7" s="36">
        <v>65.290000000000006</v>
      </c>
      <c r="CQ7" s="36">
        <v>31.9</v>
      </c>
      <c r="CR7" s="36">
        <v>32.04</v>
      </c>
      <c r="CS7" s="36">
        <v>33.81</v>
      </c>
      <c r="CT7" s="36">
        <v>31.37</v>
      </c>
      <c r="CU7" s="36">
        <v>29.86</v>
      </c>
      <c r="CV7" s="36">
        <v>35.64</v>
      </c>
      <c r="CW7" s="36">
        <v>60.5</v>
      </c>
      <c r="CX7" s="36">
        <v>63.85</v>
      </c>
      <c r="CY7" s="36">
        <v>65.930000000000007</v>
      </c>
      <c r="CZ7" s="36">
        <v>73.52</v>
      </c>
      <c r="DA7" s="36">
        <v>73.95</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中山　和生</cp:lastModifiedBy>
  <cp:lastPrinted>2016-02-15T07:38:08Z</cp:lastPrinted>
  <dcterms:created xsi:type="dcterms:W3CDTF">2016-02-03T09:19:54Z</dcterms:created>
  <dcterms:modified xsi:type="dcterms:W3CDTF">2017-03-07T05:30:44Z</dcterms:modified>
</cp:coreProperties>
</file>