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Q1oiIXamw2FEn6Zp+K69gTGDGnkyjXyo2n9xIDcN4MLDy/ivMEDi1j5ShjfMMCe9Muxm8srNd6buw8HZvQ5jg==" workbookSaltValue="tkEqv8oCRfCyeoowtK3BK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<sst xmlns="http://schemas.openxmlformats.org/spreadsheetml/2006/main" xmlns:r="http://schemas.openxmlformats.org/officeDocument/2006/relationships" count="114" uniqueCount="114">
  <si>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</si>
  <si>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</si>
  <si>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</si>
  <si>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</si>
  <si>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</si>
  <si>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</si>
  <si>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</si>
  <si>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</si>
  <si>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</si>
  <si>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</si>
  <si>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</si>
  <si>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</si>
  <si>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</si>
  <si>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</si>
  <si>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</si>
  <si>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</si>
  <si>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</si>
  <si>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</si>
  <si>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</si>
  <si>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</si>
  <si>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</si>
  <si>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</si>
  <si>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</si>
  <si>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</si>
  <si>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</si>
  <si>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</si>
  <si>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</si>
  <si>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</si>
  <si>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</si>
  <si>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</si>
  <si>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</si>
  <si>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</si>
  <si>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</si>
  <si>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t>　収益的収支比率をみると、水洗化率の向上、使用料等収納努力はしているものの、単年度収支は依然として改善に向けた取組が必要である。据置期間を経過した地方債元金償還はピークが過ぎ、経常経費の抑制に努めている。また、処理場の稼働から17年が経過しており、施設の機能保全にも経費がかかる。汚水処理原価については類似団体平均値より低水準だが地方債償還ピークが過ぎており減少傾向になると思われる。今後は維持管理費の削減や汚水処理原価の低減を図らなければならない。</t>
    <rPh sb="160" eb="161">
      <t>テイ</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</si>
  <si>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</si>
  <si>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</si>
  <si>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</si>
  <si>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</si>
  <si>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</si>
  <si>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</si>
  <si>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</si>
  <si>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</si>
  <si>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</si>
  <si>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</si>
  <si>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</si>
  <si>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</si>
  <si>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</si>
  <si>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</si>
  <si>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</si>
  <si>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</si>
  <si>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</si>
  <si>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</si>
  <si>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</si>
  <si>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</si>
  <si>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</si>
  <si>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</si>
  <si>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</si>
  <si>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</si>
  <si>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</si>
  <si>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</si>
  <si>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</si>
  <si>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</si>
  <si>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</si>
  <si>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</si>
  <si>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</si>
  <si>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</si>
  <si>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</si>
  <si>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</si>
  <si>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</si>
  <si>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</si>
  <si>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</si>
  <si>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</si>
  <si>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</si>
  <si>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</si>
  <si>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</si>
  <si>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</si>
  <si>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</si>
  <si>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</si>
  <si>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</si>
  <si>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</si>
  <si>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</si>
  <si>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</si>
  <si>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</si>
  <si>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</si>
  <si>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</si>
  <si>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</si>
  <si>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</si>
  <si>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</si>
  <si>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</si>
  <si>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</si>
  <si>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</si>
  <si>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</si>
  <si>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</si>
  <si>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</si>
  <si>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</si>
  <si>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</si>
  <si>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浜中町</t>
  </si>
  <si>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</si>
  <si>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</si>
  <si>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</si>
  <si>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</si>
  <si>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</si>
  <si>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</si>
  <si>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</si>
  <si>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</si>
  <si>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</si>
  <si>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</si>
  <si>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</si>
  <si>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</si>
  <si>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</si>
  <si>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</si>
  <si>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</si>
  <si>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現在、管渠改善率は0％である。近年中の老朽化対策は計画されていないが、今後は対策が必要となる。現在の収支と経費を鑑みると管渠改善に係るコストは大きな課題である。</t>
  </si>
  <si>
    <t>　地方債発行の制御を図ることや経常経費の圧縮により経営の健全性・効率化に努める必要があると判断する。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</si>
</sst>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formatCode="#,##0.00;&quot;△&quot;#,##0.00">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55.88</c:v>
                </c:pt>
                <c:pt idx="4">
                  <c:v>52.35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26.12</c:v>
                </c:pt>
                <c:pt idx="4">
                  <c:v>27.81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78.62</c:v>
                </c:pt>
                <c:pt idx="4">
                  <c:v>77.7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78.55</c:v>
                </c:pt>
                <c:pt idx="4">
                  <c:v>78.680000000000007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101.53</c:v>
                </c:pt>
                <c:pt idx="4">
                  <c:v>102.38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105.98</c:v>
                </c:pt>
                <c:pt idx="4">
                  <c:v>107.11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43.45</c:v>
                </c:pt>
                <c:pt idx="4">
                  <c:v>45.27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28.31</c:v>
                </c:pt>
                <c:pt idx="4">
                  <c:v>23.92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181.51</c:v>
                </c:pt>
                <c:pt idx="4">
                  <c:v>108.76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65.319999999999993</c:v>
                </c:pt>
                <c:pt idx="4">
                  <c:v>123.68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69.819999999999993</c:v>
                </c:pt>
                <c:pt idx="4">
                  <c:v>72.13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4240.3999999999996</c:v>
                </c:pt>
                <c:pt idx="4">
                  <c:v>4421.33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1149.7</c:v>
                </c:pt>
                <c:pt idx="4">
                  <c:v>1420.25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43.73</c:v>
                </c:pt>
                <c:pt idx="4">
                  <c:v>47.49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35.96</c:v>
                </c:pt>
                <c:pt idx="4">
                  <c:v>32.700000000000003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427.22</c:v>
                </c:pt>
                <c:pt idx="4">
                  <c:v>386.4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481.96</c:v>
                </c:pt>
                <c:pt idx="4">
                  <c:v>536.16999999999996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【1,223.19】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【462.49】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【37.21】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浜中町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0" t="str">
        <f>データ!$M$6</f>
        <v>非設置</v>
      </c>
      <c r="AE8" s="20"/>
      <c r="AF8" s="20"/>
      <c r="AG8" s="20"/>
      <c r="AH8" s="20"/>
      <c r="AI8" s="20"/>
      <c r="AJ8" s="20"/>
      <c r="AK8" s="3"/>
      <c r="AL8" s="21">
        <f>データ!S6</f>
        <v>5246</v>
      </c>
      <c r="AM8" s="21"/>
      <c r="AN8" s="21"/>
      <c r="AO8" s="21"/>
      <c r="AP8" s="21"/>
      <c r="AQ8" s="21"/>
      <c r="AR8" s="21"/>
      <c r="AS8" s="21"/>
      <c r="AT8" s="7">
        <f>データ!T6</f>
        <v>423.12</v>
      </c>
      <c r="AU8" s="7"/>
      <c r="AV8" s="7"/>
      <c r="AW8" s="7"/>
      <c r="AX8" s="7"/>
      <c r="AY8" s="7"/>
      <c r="AZ8" s="7"/>
      <c r="BA8" s="7"/>
      <c r="BB8" s="7">
        <f>データ!U6</f>
        <v>12.4</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75.099999999999994</v>
      </c>
      <c r="J10" s="7"/>
      <c r="K10" s="7"/>
      <c r="L10" s="7"/>
      <c r="M10" s="7"/>
      <c r="N10" s="7"/>
      <c r="O10" s="7"/>
      <c r="P10" s="7">
        <f>データ!P6</f>
        <v>8.1</v>
      </c>
      <c r="Q10" s="7"/>
      <c r="R10" s="7"/>
      <c r="S10" s="7"/>
      <c r="T10" s="7"/>
      <c r="U10" s="7"/>
      <c r="V10" s="7"/>
      <c r="W10" s="7">
        <f>データ!Q6</f>
        <v>88.56</v>
      </c>
      <c r="X10" s="7"/>
      <c r="Y10" s="7"/>
      <c r="Z10" s="7"/>
      <c r="AA10" s="7"/>
      <c r="AB10" s="7"/>
      <c r="AC10" s="7"/>
      <c r="AD10" s="21">
        <f>データ!R6</f>
        <v>3910</v>
      </c>
      <c r="AE10" s="21"/>
      <c r="AF10" s="21"/>
      <c r="AG10" s="21"/>
      <c r="AH10" s="21"/>
      <c r="AI10" s="21"/>
      <c r="AJ10" s="21"/>
      <c r="AK10" s="2"/>
      <c r="AL10" s="21">
        <f>データ!V6</f>
        <v>417</v>
      </c>
      <c r="AM10" s="21"/>
      <c r="AN10" s="21"/>
      <c r="AO10" s="21"/>
      <c r="AP10" s="21"/>
      <c r="AQ10" s="21"/>
      <c r="AR10" s="21"/>
      <c r="AS10" s="21"/>
      <c r="AT10" s="7">
        <f>データ!W6</f>
        <v>0.23</v>
      </c>
      <c r="AU10" s="7"/>
      <c r="AV10" s="7"/>
      <c r="AW10" s="7"/>
      <c r="AX10" s="7"/>
      <c r="AY10" s="7"/>
      <c r="AZ10" s="7"/>
      <c r="BA10" s="7"/>
      <c r="BB10" s="7">
        <f>データ!X6</f>
        <v>1813.04</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33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32</v>
      </c>
      <c r="M84" s="12" t="s">
        <v>36</v>
      </c>
      <c r="N84" s="12" t="s">
        <v>54</v>
      </c>
      <c r="O84" s="12" t="s">
        <v>56</v>
      </c>
    </row>
    <row r="85" spans="1:78" hidden="1">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lMIDhjOtto+sg/HDVLix/bUPzAL6ObX5sdtfUfhM8jPsML6JTkwtJnRvnv9bqnWcXVe5DPC+YlNJDx6wQHsjdw==" saltValue="PkezXFgZ6RiR6Po3698Nk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60</v>
      </c>
      <c r="D3" s="58" t="s">
        <v>39</v>
      </c>
      <c r="E3" s="58" t="s">
        <v>4</v>
      </c>
      <c r="F3" s="58" t="s">
        <v>3</v>
      </c>
      <c r="G3" s="58" t="s">
        <v>24</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64</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46</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16632</v>
      </c>
      <c r="D6" s="61">
        <f t="shared" si="1"/>
        <v>46</v>
      </c>
      <c r="E6" s="61">
        <f t="shared" si="1"/>
        <v>17</v>
      </c>
      <c r="F6" s="61">
        <f t="shared" si="1"/>
        <v>6</v>
      </c>
      <c r="G6" s="61">
        <f t="shared" si="1"/>
        <v>0</v>
      </c>
      <c r="H6" s="61" t="str">
        <f t="shared" si="1"/>
        <v>北海道　浜中町</v>
      </c>
      <c r="I6" s="61" t="str">
        <f t="shared" si="1"/>
        <v>法適用</v>
      </c>
      <c r="J6" s="61" t="str">
        <f t="shared" si="1"/>
        <v>下水道事業</v>
      </c>
      <c r="K6" s="61" t="str">
        <f t="shared" si="1"/>
        <v>漁業集落排水</v>
      </c>
      <c r="L6" s="61" t="str">
        <f t="shared" si="1"/>
        <v>H2</v>
      </c>
      <c r="M6" s="61" t="str">
        <f t="shared" si="1"/>
        <v>非設置</v>
      </c>
      <c r="N6" s="69" t="str">
        <f t="shared" si="1"/>
        <v>-</v>
      </c>
      <c r="O6" s="69">
        <f t="shared" si="1"/>
        <v>75.099999999999994</v>
      </c>
      <c r="P6" s="69">
        <f t="shared" si="1"/>
        <v>8.1</v>
      </c>
      <c r="Q6" s="69">
        <f t="shared" si="1"/>
        <v>88.56</v>
      </c>
      <c r="R6" s="69">
        <f t="shared" si="1"/>
        <v>3910</v>
      </c>
      <c r="S6" s="69">
        <f t="shared" si="1"/>
        <v>5246</v>
      </c>
      <c r="T6" s="69">
        <f t="shared" si="1"/>
        <v>423.12</v>
      </c>
      <c r="U6" s="69">
        <f t="shared" si="1"/>
        <v>12.4</v>
      </c>
      <c r="V6" s="69">
        <f t="shared" si="1"/>
        <v>417</v>
      </c>
      <c r="W6" s="69">
        <f t="shared" si="1"/>
        <v>0.23</v>
      </c>
      <c r="X6" s="69">
        <f t="shared" si="1"/>
        <v>1813.04</v>
      </c>
      <c r="Y6" s="77" t="str">
        <f t="shared" ref="Y6:AH6" si="2">IF(Y7="",NA(),Y7)</f>
        <v>-</v>
      </c>
      <c r="Z6" s="77" t="str">
        <f t="shared" si="2"/>
        <v>-</v>
      </c>
      <c r="AA6" s="77" t="str">
        <f t="shared" si="2"/>
        <v>-</v>
      </c>
      <c r="AB6" s="77">
        <f t="shared" si="2"/>
        <v>101.53</v>
      </c>
      <c r="AC6" s="77">
        <f t="shared" si="2"/>
        <v>102.38</v>
      </c>
      <c r="AD6" s="77" t="str">
        <f t="shared" si="2"/>
        <v>-</v>
      </c>
      <c r="AE6" s="77" t="str">
        <f t="shared" si="2"/>
        <v>-</v>
      </c>
      <c r="AF6" s="77" t="str">
        <f t="shared" si="2"/>
        <v>-</v>
      </c>
      <c r="AG6" s="77">
        <f t="shared" si="2"/>
        <v>105.98</v>
      </c>
      <c r="AH6" s="77">
        <f t="shared" si="2"/>
        <v>107.11</v>
      </c>
      <c r="AI6" s="69" t="str">
        <f>IF(AI7="","",IF(AI7="-","【-】","【"&amp;SUBSTITUTE(TEXT(AI7,"#,##0.00"),"-","△")&amp;"】"))</f>
        <v>【104.55】</v>
      </c>
      <c r="AJ6" s="77" t="str">
        <f t="shared" ref="AJ6:AS6" si="3">IF(AJ7="",NA(),AJ7)</f>
        <v>-</v>
      </c>
      <c r="AK6" s="77" t="str">
        <f t="shared" si="3"/>
        <v>-</v>
      </c>
      <c r="AL6" s="77" t="str">
        <f t="shared" si="3"/>
        <v>-</v>
      </c>
      <c r="AM6" s="69">
        <f t="shared" si="3"/>
        <v>0</v>
      </c>
      <c r="AN6" s="69">
        <f t="shared" si="3"/>
        <v>0</v>
      </c>
      <c r="AO6" s="77" t="str">
        <f t="shared" si="3"/>
        <v>-</v>
      </c>
      <c r="AP6" s="77" t="str">
        <f t="shared" si="3"/>
        <v>-</v>
      </c>
      <c r="AQ6" s="77" t="str">
        <f t="shared" si="3"/>
        <v>-</v>
      </c>
      <c r="AR6" s="77">
        <f t="shared" si="3"/>
        <v>181.51</v>
      </c>
      <c r="AS6" s="77">
        <f t="shared" si="3"/>
        <v>108.76</v>
      </c>
      <c r="AT6" s="69" t="str">
        <f>IF(AT7="","",IF(AT7="-","【-】","【"&amp;SUBSTITUTE(TEXT(AT7,"#,##0.00"),"-","△")&amp;"】"))</f>
        <v>【84.87】</v>
      </c>
      <c r="AU6" s="77" t="str">
        <f t="shared" ref="AU6:BD6" si="4">IF(AU7="",NA(),AU7)</f>
        <v>-</v>
      </c>
      <c r="AV6" s="77" t="str">
        <f t="shared" si="4"/>
        <v>-</v>
      </c>
      <c r="AW6" s="77" t="str">
        <f t="shared" si="4"/>
        <v>-</v>
      </c>
      <c r="AX6" s="77">
        <f t="shared" si="4"/>
        <v>65.319999999999993</v>
      </c>
      <c r="AY6" s="77">
        <f t="shared" si="4"/>
        <v>123.68</v>
      </c>
      <c r="AZ6" s="77" t="str">
        <f t="shared" si="4"/>
        <v>-</v>
      </c>
      <c r="BA6" s="77" t="str">
        <f t="shared" si="4"/>
        <v>-</v>
      </c>
      <c r="BB6" s="77" t="str">
        <f t="shared" si="4"/>
        <v>-</v>
      </c>
      <c r="BC6" s="77">
        <f t="shared" si="4"/>
        <v>69.819999999999993</v>
      </c>
      <c r="BD6" s="77">
        <f t="shared" si="4"/>
        <v>72.13</v>
      </c>
      <c r="BE6" s="69" t="str">
        <f>IF(BE7="","",IF(BE7="-","【-】","【"&amp;SUBSTITUTE(TEXT(BE7,"#,##0.00"),"-","△")&amp;"】"))</f>
        <v>【71.46】</v>
      </c>
      <c r="BF6" s="77" t="str">
        <f t="shared" ref="BF6:BO6" si="5">IF(BF7="",NA(),BF7)</f>
        <v>-</v>
      </c>
      <c r="BG6" s="77" t="str">
        <f t="shared" si="5"/>
        <v>-</v>
      </c>
      <c r="BH6" s="77" t="str">
        <f t="shared" si="5"/>
        <v>-</v>
      </c>
      <c r="BI6" s="77">
        <f t="shared" si="5"/>
        <v>4240.3999999999996</v>
      </c>
      <c r="BJ6" s="77">
        <f t="shared" si="5"/>
        <v>4421.33</v>
      </c>
      <c r="BK6" s="77" t="str">
        <f t="shared" si="5"/>
        <v>-</v>
      </c>
      <c r="BL6" s="77" t="str">
        <f t="shared" si="5"/>
        <v>-</v>
      </c>
      <c r="BM6" s="77" t="str">
        <f t="shared" si="5"/>
        <v>-</v>
      </c>
      <c r="BN6" s="77">
        <f t="shared" si="5"/>
        <v>1149.7</v>
      </c>
      <c r="BO6" s="77">
        <f t="shared" si="5"/>
        <v>1420.25</v>
      </c>
      <c r="BP6" s="69" t="str">
        <f>IF(BP7="","",IF(BP7="-","【-】","【"&amp;SUBSTITUTE(TEXT(BP7,"#,##0.00"),"-","△")&amp;"】"))</f>
        <v>【1,223.19】</v>
      </c>
      <c r="BQ6" s="77" t="str">
        <f t="shared" ref="BQ6:BZ6" si="6">IF(BQ7="",NA(),BQ7)</f>
        <v>-</v>
      </c>
      <c r="BR6" s="77" t="str">
        <f t="shared" si="6"/>
        <v>-</v>
      </c>
      <c r="BS6" s="77" t="str">
        <f t="shared" si="6"/>
        <v>-</v>
      </c>
      <c r="BT6" s="77">
        <f t="shared" si="6"/>
        <v>43.73</v>
      </c>
      <c r="BU6" s="77">
        <f t="shared" si="6"/>
        <v>47.49</v>
      </c>
      <c r="BV6" s="77" t="str">
        <f t="shared" si="6"/>
        <v>-</v>
      </c>
      <c r="BW6" s="77" t="str">
        <f t="shared" si="6"/>
        <v>-</v>
      </c>
      <c r="BX6" s="77" t="str">
        <f t="shared" si="6"/>
        <v>-</v>
      </c>
      <c r="BY6" s="77">
        <f t="shared" si="6"/>
        <v>35.96</v>
      </c>
      <c r="BZ6" s="77">
        <f t="shared" si="6"/>
        <v>32.700000000000003</v>
      </c>
      <c r="CA6" s="69" t="str">
        <f>IF(CA7="","",IF(CA7="-","【-】","【"&amp;SUBSTITUTE(TEXT(CA7,"#,##0.00"),"-","△")&amp;"】"))</f>
        <v>【37.21】</v>
      </c>
      <c r="CB6" s="77" t="str">
        <f t="shared" ref="CB6:CK6" si="7">IF(CB7="",NA(),CB7)</f>
        <v>-</v>
      </c>
      <c r="CC6" s="77" t="str">
        <f t="shared" si="7"/>
        <v>-</v>
      </c>
      <c r="CD6" s="77" t="str">
        <f t="shared" si="7"/>
        <v>-</v>
      </c>
      <c r="CE6" s="77">
        <f t="shared" si="7"/>
        <v>427.22</v>
      </c>
      <c r="CF6" s="77">
        <f t="shared" si="7"/>
        <v>386.4</v>
      </c>
      <c r="CG6" s="77" t="str">
        <f t="shared" si="7"/>
        <v>-</v>
      </c>
      <c r="CH6" s="77" t="str">
        <f t="shared" si="7"/>
        <v>-</v>
      </c>
      <c r="CI6" s="77" t="str">
        <f t="shared" si="7"/>
        <v>-</v>
      </c>
      <c r="CJ6" s="77">
        <f t="shared" si="7"/>
        <v>481.96</v>
      </c>
      <c r="CK6" s="77">
        <f t="shared" si="7"/>
        <v>536.16999999999996</v>
      </c>
      <c r="CL6" s="69" t="str">
        <f>IF(CL7="","",IF(CL7="-","【-】","【"&amp;SUBSTITUTE(TEXT(CL7,"#,##0.00"),"-","△")&amp;"】"))</f>
        <v>【462.49】</v>
      </c>
      <c r="CM6" s="77" t="str">
        <f t="shared" ref="CM6:CV6" si="8">IF(CM7="",NA(),CM7)</f>
        <v>-</v>
      </c>
      <c r="CN6" s="77" t="str">
        <f t="shared" si="8"/>
        <v>-</v>
      </c>
      <c r="CO6" s="77" t="str">
        <f t="shared" si="8"/>
        <v>-</v>
      </c>
      <c r="CP6" s="77">
        <f t="shared" si="8"/>
        <v>55.88</v>
      </c>
      <c r="CQ6" s="77">
        <f t="shared" si="8"/>
        <v>52.35</v>
      </c>
      <c r="CR6" s="77" t="str">
        <f t="shared" si="8"/>
        <v>-</v>
      </c>
      <c r="CS6" s="77" t="str">
        <f t="shared" si="8"/>
        <v>-</v>
      </c>
      <c r="CT6" s="77" t="str">
        <f t="shared" si="8"/>
        <v>-</v>
      </c>
      <c r="CU6" s="77">
        <f t="shared" si="8"/>
        <v>26.12</v>
      </c>
      <c r="CV6" s="77">
        <f t="shared" si="8"/>
        <v>27.81</v>
      </c>
      <c r="CW6" s="69" t="str">
        <f>IF(CW7="","",IF(CW7="-","【-】","【"&amp;SUBSTITUTE(TEXT(CW7,"#,##0.00"),"-","△")&amp;"】"))</f>
        <v>【30.09】</v>
      </c>
      <c r="CX6" s="77" t="str">
        <f t="shared" ref="CX6:DG6" si="9">IF(CX7="",NA(),CX7)</f>
        <v>-</v>
      </c>
      <c r="CY6" s="77" t="str">
        <f t="shared" si="9"/>
        <v>-</v>
      </c>
      <c r="CZ6" s="77" t="str">
        <f t="shared" si="9"/>
        <v>-</v>
      </c>
      <c r="DA6" s="77">
        <f t="shared" si="9"/>
        <v>78.62</v>
      </c>
      <c r="DB6" s="77">
        <f t="shared" si="9"/>
        <v>77.7</v>
      </c>
      <c r="DC6" s="77" t="str">
        <f t="shared" si="9"/>
        <v>-</v>
      </c>
      <c r="DD6" s="77" t="str">
        <f t="shared" si="9"/>
        <v>-</v>
      </c>
      <c r="DE6" s="77" t="str">
        <f t="shared" si="9"/>
        <v>-</v>
      </c>
      <c r="DF6" s="77">
        <f t="shared" si="9"/>
        <v>78.55</v>
      </c>
      <c r="DG6" s="77">
        <f t="shared" si="9"/>
        <v>78.680000000000007</v>
      </c>
      <c r="DH6" s="69" t="str">
        <f>IF(DH7="","",IF(DH7="-","【-】","【"&amp;SUBSTITUTE(TEXT(DH7,"#,##0.00"),"-","△")&amp;"】"))</f>
        <v>【80.97】</v>
      </c>
      <c r="DI6" s="77" t="str">
        <f t="shared" ref="DI6:DR6" si="10">IF(DI7="",NA(),DI7)</f>
        <v>-</v>
      </c>
      <c r="DJ6" s="77" t="str">
        <f t="shared" si="10"/>
        <v>-</v>
      </c>
      <c r="DK6" s="77" t="str">
        <f t="shared" si="10"/>
        <v>-</v>
      </c>
      <c r="DL6" s="77">
        <f t="shared" si="10"/>
        <v>43.45</v>
      </c>
      <c r="DM6" s="77">
        <f t="shared" si="10"/>
        <v>45.27</v>
      </c>
      <c r="DN6" s="77" t="str">
        <f t="shared" si="10"/>
        <v>-</v>
      </c>
      <c r="DO6" s="77" t="str">
        <f t="shared" si="10"/>
        <v>-</v>
      </c>
      <c r="DP6" s="77" t="str">
        <f t="shared" si="10"/>
        <v>-</v>
      </c>
      <c r="DQ6" s="77">
        <f t="shared" si="10"/>
        <v>28.31</v>
      </c>
      <c r="DR6" s="77">
        <f t="shared" si="10"/>
        <v>23.92</v>
      </c>
      <c r="DS6" s="69" t="str">
        <f>IF(DS7="","",IF(DS7="-","【-】","【"&amp;SUBSTITUTE(TEXT(DS7,"#,##0.00"),"-","△")&amp;"】"))</f>
        <v>【26.63】</v>
      </c>
      <c r="DT6" s="77" t="str">
        <f t="shared" ref="DT6:EC6" si="11">IF(DT7="",NA(),DT7)</f>
        <v>-</v>
      </c>
      <c r="DU6" s="77" t="str">
        <f t="shared" si="11"/>
        <v>-</v>
      </c>
      <c r="DV6" s="77" t="str">
        <f t="shared" si="11"/>
        <v>-</v>
      </c>
      <c r="DW6" s="69">
        <f t="shared" si="11"/>
        <v>0</v>
      </c>
      <c r="DX6" s="69">
        <f t="shared" si="11"/>
        <v>0</v>
      </c>
      <c r="DY6" s="77" t="str">
        <f t="shared" si="11"/>
        <v>-</v>
      </c>
      <c r="DZ6" s="77" t="str">
        <f t="shared" si="11"/>
        <v>-</v>
      </c>
      <c r="EA6" s="77" t="str">
        <f t="shared" si="11"/>
        <v>-</v>
      </c>
      <c r="EB6" s="69">
        <f t="shared" si="11"/>
        <v>0</v>
      </c>
      <c r="EC6" s="69">
        <f t="shared" si="11"/>
        <v>0</v>
      </c>
      <c r="ED6" s="69" t="str">
        <f>IF(ED7="","",IF(ED7="-","【-】","【"&amp;SUBSTITUTE(TEXT(ED7,"#,##0.00"),"-","△")&amp;"】"))</f>
        <v>【0.00】</v>
      </c>
      <c r="EE6" s="77" t="str">
        <f t="shared" ref="EE6:EN6" si="12">IF(EE7="",NA(),EE7)</f>
        <v>-</v>
      </c>
      <c r="EF6" s="77" t="str">
        <f t="shared" si="12"/>
        <v>-</v>
      </c>
      <c r="EG6" s="77" t="str">
        <f t="shared" si="12"/>
        <v>-</v>
      </c>
      <c r="EH6" s="69">
        <f t="shared" si="12"/>
        <v>0</v>
      </c>
      <c r="EI6" s="69">
        <f t="shared" si="12"/>
        <v>0</v>
      </c>
      <c r="EJ6" s="77" t="str">
        <f t="shared" si="12"/>
        <v>-</v>
      </c>
      <c r="EK6" s="77" t="str">
        <f t="shared" si="12"/>
        <v>-</v>
      </c>
      <c r="EL6" s="77" t="str">
        <f t="shared" si="12"/>
        <v>-</v>
      </c>
      <c r="EM6" s="69">
        <f t="shared" si="12"/>
        <v>0</v>
      </c>
      <c r="EN6" s="69">
        <f t="shared" si="12"/>
        <v>0</v>
      </c>
      <c r="EO6" s="69" t="str">
        <f>IF(EO7="","",IF(EO7="-","【-】","【"&amp;SUBSTITUTE(TEXT(EO7,"#,##0.00"),"-","△")&amp;"】"))</f>
        <v>【0.00】</v>
      </c>
    </row>
    <row r="7" spans="1:148" s="55" customFormat="1">
      <c r="A7" s="56"/>
      <c r="B7" s="62">
        <v>2024</v>
      </c>
      <c r="C7" s="62">
        <v>16632</v>
      </c>
      <c r="D7" s="62">
        <v>46</v>
      </c>
      <c r="E7" s="62">
        <v>17</v>
      </c>
      <c r="F7" s="62">
        <v>6</v>
      </c>
      <c r="G7" s="62">
        <v>0</v>
      </c>
      <c r="H7" s="62" t="s">
        <v>96</v>
      </c>
      <c r="I7" s="62" t="s">
        <v>97</v>
      </c>
      <c r="J7" s="62" t="s">
        <v>98</v>
      </c>
      <c r="K7" s="62" t="s">
        <v>99</v>
      </c>
      <c r="L7" s="62" t="s">
        <v>100</v>
      </c>
      <c r="M7" s="62" t="s">
        <v>101</v>
      </c>
      <c r="N7" s="70" t="s">
        <v>102</v>
      </c>
      <c r="O7" s="70">
        <v>75.099999999999994</v>
      </c>
      <c r="P7" s="70">
        <v>8.1</v>
      </c>
      <c r="Q7" s="70">
        <v>88.56</v>
      </c>
      <c r="R7" s="70">
        <v>3910</v>
      </c>
      <c r="S7" s="70">
        <v>5246</v>
      </c>
      <c r="T7" s="70">
        <v>423.12</v>
      </c>
      <c r="U7" s="70">
        <v>12.4</v>
      </c>
      <c r="V7" s="70">
        <v>417</v>
      </c>
      <c r="W7" s="70">
        <v>0.23</v>
      </c>
      <c r="X7" s="70">
        <v>1813.04</v>
      </c>
      <c r="Y7" s="70" t="s">
        <v>102</v>
      </c>
      <c r="Z7" s="70" t="s">
        <v>102</v>
      </c>
      <c r="AA7" s="70" t="s">
        <v>102</v>
      </c>
      <c r="AB7" s="70">
        <v>101.53</v>
      </c>
      <c r="AC7" s="70">
        <v>102.38</v>
      </c>
      <c r="AD7" s="70" t="s">
        <v>102</v>
      </c>
      <c r="AE7" s="70" t="s">
        <v>102</v>
      </c>
      <c r="AF7" s="70" t="s">
        <v>102</v>
      </c>
      <c r="AG7" s="70">
        <v>105.98</v>
      </c>
      <c r="AH7" s="70">
        <v>107.11</v>
      </c>
      <c r="AI7" s="70">
        <v>104.55</v>
      </c>
      <c r="AJ7" s="70" t="s">
        <v>102</v>
      </c>
      <c r="AK7" s="70" t="s">
        <v>102</v>
      </c>
      <c r="AL7" s="70" t="s">
        <v>102</v>
      </c>
      <c r="AM7" s="70">
        <v>0</v>
      </c>
      <c r="AN7" s="70">
        <v>0</v>
      </c>
      <c r="AO7" s="70" t="s">
        <v>102</v>
      </c>
      <c r="AP7" s="70" t="s">
        <v>102</v>
      </c>
      <c r="AQ7" s="70" t="s">
        <v>102</v>
      </c>
      <c r="AR7" s="70">
        <v>181.51</v>
      </c>
      <c r="AS7" s="70">
        <v>108.76</v>
      </c>
      <c r="AT7" s="70">
        <v>84.87</v>
      </c>
      <c r="AU7" s="70" t="s">
        <v>102</v>
      </c>
      <c r="AV7" s="70" t="s">
        <v>102</v>
      </c>
      <c r="AW7" s="70" t="s">
        <v>102</v>
      </c>
      <c r="AX7" s="70">
        <v>65.319999999999993</v>
      </c>
      <c r="AY7" s="70">
        <v>123.68</v>
      </c>
      <c r="AZ7" s="70" t="s">
        <v>102</v>
      </c>
      <c r="BA7" s="70" t="s">
        <v>102</v>
      </c>
      <c r="BB7" s="70" t="s">
        <v>102</v>
      </c>
      <c r="BC7" s="70">
        <v>69.819999999999993</v>
      </c>
      <c r="BD7" s="70">
        <v>72.13</v>
      </c>
      <c r="BE7" s="70">
        <v>71.459999999999994</v>
      </c>
      <c r="BF7" s="70" t="s">
        <v>102</v>
      </c>
      <c r="BG7" s="70" t="s">
        <v>102</v>
      </c>
      <c r="BH7" s="70" t="s">
        <v>102</v>
      </c>
      <c r="BI7" s="70">
        <v>4240.3999999999996</v>
      </c>
      <c r="BJ7" s="70">
        <v>4421.33</v>
      </c>
      <c r="BK7" s="70" t="s">
        <v>102</v>
      </c>
      <c r="BL7" s="70" t="s">
        <v>102</v>
      </c>
      <c r="BM7" s="70" t="s">
        <v>102</v>
      </c>
      <c r="BN7" s="70">
        <v>1149.7</v>
      </c>
      <c r="BO7" s="70">
        <v>1420.25</v>
      </c>
      <c r="BP7" s="70">
        <v>1223.19</v>
      </c>
      <c r="BQ7" s="70" t="s">
        <v>102</v>
      </c>
      <c r="BR7" s="70" t="s">
        <v>102</v>
      </c>
      <c r="BS7" s="70" t="s">
        <v>102</v>
      </c>
      <c r="BT7" s="70">
        <v>43.73</v>
      </c>
      <c r="BU7" s="70">
        <v>47.49</v>
      </c>
      <c r="BV7" s="70" t="s">
        <v>102</v>
      </c>
      <c r="BW7" s="70" t="s">
        <v>102</v>
      </c>
      <c r="BX7" s="70" t="s">
        <v>102</v>
      </c>
      <c r="BY7" s="70">
        <v>35.96</v>
      </c>
      <c r="BZ7" s="70">
        <v>32.700000000000003</v>
      </c>
      <c r="CA7" s="70">
        <v>37.21</v>
      </c>
      <c r="CB7" s="70" t="s">
        <v>102</v>
      </c>
      <c r="CC7" s="70" t="s">
        <v>102</v>
      </c>
      <c r="CD7" s="70" t="s">
        <v>102</v>
      </c>
      <c r="CE7" s="70">
        <v>427.22</v>
      </c>
      <c r="CF7" s="70">
        <v>386.4</v>
      </c>
      <c r="CG7" s="70" t="s">
        <v>102</v>
      </c>
      <c r="CH7" s="70" t="s">
        <v>102</v>
      </c>
      <c r="CI7" s="70" t="s">
        <v>102</v>
      </c>
      <c r="CJ7" s="70">
        <v>481.96</v>
      </c>
      <c r="CK7" s="70">
        <v>536.16999999999996</v>
      </c>
      <c r="CL7" s="70">
        <v>462.49</v>
      </c>
      <c r="CM7" s="70" t="s">
        <v>102</v>
      </c>
      <c r="CN7" s="70" t="s">
        <v>102</v>
      </c>
      <c r="CO7" s="70" t="s">
        <v>102</v>
      </c>
      <c r="CP7" s="70">
        <v>55.88</v>
      </c>
      <c r="CQ7" s="70">
        <v>52.35</v>
      </c>
      <c r="CR7" s="70" t="s">
        <v>102</v>
      </c>
      <c r="CS7" s="70" t="s">
        <v>102</v>
      </c>
      <c r="CT7" s="70" t="s">
        <v>102</v>
      </c>
      <c r="CU7" s="70">
        <v>26.12</v>
      </c>
      <c r="CV7" s="70">
        <v>27.81</v>
      </c>
      <c r="CW7" s="70">
        <v>30.09</v>
      </c>
      <c r="CX7" s="70" t="s">
        <v>102</v>
      </c>
      <c r="CY7" s="70" t="s">
        <v>102</v>
      </c>
      <c r="CZ7" s="70" t="s">
        <v>102</v>
      </c>
      <c r="DA7" s="70">
        <v>78.62</v>
      </c>
      <c r="DB7" s="70">
        <v>77.7</v>
      </c>
      <c r="DC7" s="70" t="s">
        <v>102</v>
      </c>
      <c r="DD7" s="70" t="s">
        <v>102</v>
      </c>
      <c r="DE7" s="70" t="s">
        <v>102</v>
      </c>
      <c r="DF7" s="70">
        <v>78.55</v>
      </c>
      <c r="DG7" s="70">
        <v>78.680000000000007</v>
      </c>
      <c r="DH7" s="70">
        <v>80.97</v>
      </c>
      <c r="DI7" s="70" t="s">
        <v>102</v>
      </c>
      <c r="DJ7" s="70" t="s">
        <v>102</v>
      </c>
      <c r="DK7" s="70" t="s">
        <v>102</v>
      </c>
      <c r="DL7" s="70">
        <v>43.45</v>
      </c>
      <c r="DM7" s="70">
        <v>45.27</v>
      </c>
      <c r="DN7" s="70" t="s">
        <v>102</v>
      </c>
      <c r="DO7" s="70" t="s">
        <v>102</v>
      </c>
      <c r="DP7" s="70" t="s">
        <v>102</v>
      </c>
      <c r="DQ7" s="70">
        <v>28.31</v>
      </c>
      <c r="DR7" s="70">
        <v>23.92</v>
      </c>
      <c r="DS7" s="70">
        <v>26.63</v>
      </c>
      <c r="DT7" s="70" t="s">
        <v>102</v>
      </c>
      <c r="DU7" s="70" t="s">
        <v>102</v>
      </c>
      <c r="DV7" s="70" t="s">
        <v>102</v>
      </c>
      <c r="DW7" s="70">
        <v>0</v>
      </c>
      <c r="DX7" s="70">
        <v>0</v>
      </c>
      <c r="DY7" s="70" t="s">
        <v>102</v>
      </c>
      <c r="DZ7" s="70" t="s">
        <v>102</v>
      </c>
      <c r="EA7" s="70" t="s">
        <v>102</v>
      </c>
      <c r="EB7" s="70">
        <v>0</v>
      </c>
      <c r="EC7" s="70">
        <v>0</v>
      </c>
      <c r="ED7" s="70">
        <v>0</v>
      </c>
      <c r="EE7" s="70" t="s">
        <v>102</v>
      </c>
      <c r="EF7" s="70" t="s">
        <v>102</v>
      </c>
      <c r="EG7" s="70" t="s">
        <v>102</v>
      </c>
      <c r="EH7" s="70">
        <v>0</v>
      </c>
      <c r="EI7" s="70">
        <v>0</v>
      </c>
      <c r="EJ7" s="70" t="s">
        <v>102</v>
      </c>
      <c r="EK7" s="70" t="s">
        <v>102</v>
      </c>
      <c r="EL7" s="70" t="s">
        <v>102</v>
      </c>
      <c r="EM7" s="70">
        <v>0</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渡辺 隆太郎</cp:lastModifiedBy>
  <dcterms:created xsi:type="dcterms:W3CDTF">2025-12-23T06:25:19Z</dcterms:created>
  <dcterms:modified xsi:type="dcterms:W3CDTF">2026-03-06T02:08:59Z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2026-03-06T02:08:59Z</vt:filetime>
  </property>
</Properties>
</file>